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DieseArbeitsmappe" defaultThemeVersion="124226"/>
  <mc:AlternateContent xmlns:mc="http://schemas.openxmlformats.org/markup-compatibility/2006">
    <mc:Choice Requires="x15">
      <x15ac:absPath xmlns:x15ac="http://schemas.microsoft.com/office/spreadsheetml/2010/11/ac" url="L:\Volkswirtschaft\Datenerhebung\Formulare\Strom\2017_18\"/>
    </mc:Choice>
  </mc:AlternateContent>
  <workbookProtection workbookAlgorithmName="SHA-512" workbookHashValue="+duMJqKnjyGvOZ4kx/nvymoB1nFyobz+WS7B5I7kXBPFVC4GBCsQj+kDBr3PsdBlQdGDhp8e8Wq+xhLAb4eVOg==" workbookSaltValue="NbRHKXQkTnc0hirIblUIdQ==" workbookSpinCount="100000" lockStructure="1"/>
  <bookViews>
    <workbookView xWindow="3810" yWindow="60" windowWidth="15225" windowHeight="11640" tabRatio="666"/>
  </bookViews>
  <sheets>
    <sheet name="U" sheetId="5" r:id="rId1"/>
    <sheet name="HH_Preis" sheetId="4" r:id="rId2"/>
    <sheet name="JJ_Abg" sheetId="10" r:id="rId3"/>
    <sheet name="JJ_Anz" sheetId="8" r:id="rId4"/>
    <sheet name="JJ_BAMM" sheetId="9" r:id="rId5"/>
    <sheet name="L" sheetId="7" r:id="rId6"/>
  </sheets>
  <calcPr calcId="171027"/>
</workbook>
</file>

<file path=xl/calcChain.xml><?xml version="1.0" encoding="utf-8"?>
<calcChain xmlns="http://schemas.openxmlformats.org/spreadsheetml/2006/main">
  <c r="H29" i="10" l="1"/>
  <c r="H28" i="10"/>
  <c r="H27" i="10"/>
  <c r="H26" i="10"/>
  <c r="H25" i="10"/>
  <c r="H24" i="10"/>
  <c r="H23" i="10"/>
  <c r="H22" i="10"/>
  <c r="H21" i="10"/>
  <c r="H20" i="10"/>
  <c r="H19" i="10"/>
  <c r="H18" i="10"/>
  <c r="H17" i="10"/>
  <c r="H16" i="10"/>
  <c r="H15" i="10"/>
  <c r="H14" i="10"/>
  <c r="F28" i="8" l="1"/>
  <c r="F29" i="8" s="1"/>
  <c r="F19" i="8"/>
  <c r="A31" i="10"/>
  <c r="A7" i="10"/>
  <c r="A7" i="9"/>
  <c r="A7" i="8"/>
  <c r="D28" i="8" l="1"/>
  <c r="D19" i="8"/>
  <c r="D29" i="8" l="1"/>
  <c r="K27" i="8"/>
  <c r="K26" i="8"/>
  <c r="K25" i="8"/>
  <c r="K24" i="8"/>
  <c r="K23" i="8"/>
  <c r="K22" i="8"/>
  <c r="K21" i="8"/>
  <c r="K20" i="8"/>
  <c r="K18" i="8"/>
  <c r="K17" i="8"/>
  <c r="K16" i="8"/>
  <c r="K15" i="8"/>
  <c r="K14" i="8"/>
  <c r="D27" i="5"/>
  <c r="H21" i="5"/>
  <c r="D24" i="5"/>
  <c r="H30" i="5"/>
  <c r="H27" i="5"/>
  <c r="H24" i="5"/>
  <c r="I27" i="10" l="1"/>
  <c r="I26" i="10"/>
  <c r="I25" i="10"/>
  <c r="I24" i="10"/>
  <c r="I23" i="10"/>
  <c r="I22" i="10"/>
  <c r="I21" i="10"/>
  <c r="I20" i="10"/>
  <c r="I15" i="10"/>
  <c r="I16" i="10"/>
  <c r="I17" i="10"/>
  <c r="I18" i="10"/>
  <c r="I14" i="10"/>
  <c r="G18" i="9"/>
  <c r="G17" i="9"/>
  <c r="G16" i="9"/>
  <c r="G14" i="9"/>
  <c r="G13" i="9"/>
  <c r="G12" i="9"/>
  <c r="B8" i="9"/>
  <c r="J28" i="8"/>
  <c r="J19" i="8"/>
  <c r="B8" i="8"/>
  <c r="B8" i="10"/>
  <c r="G28" i="10"/>
  <c r="F28" i="10"/>
  <c r="E28" i="10"/>
  <c r="D28" i="10"/>
  <c r="C28" i="10"/>
  <c r="G19" i="10"/>
  <c r="F19" i="10"/>
  <c r="E19" i="10"/>
  <c r="D19" i="10"/>
  <c r="C19" i="10"/>
  <c r="J29" i="8" l="1"/>
  <c r="D29" i="10"/>
  <c r="C29" i="10"/>
  <c r="D21" i="5" s="1"/>
  <c r="G29" i="10"/>
  <c r="E29" i="10"/>
  <c r="F29" i="10"/>
  <c r="I28" i="8" l="1"/>
  <c r="H28" i="8"/>
  <c r="G28" i="8"/>
  <c r="E28" i="8"/>
  <c r="C28" i="8"/>
  <c r="I19" i="8"/>
  <c r="H19" i="8"/>
  <c r="G19" i="8"/>
  <c r="E19" i="8"/>
  <c r="C19" i="8"/>
  <c r="E29" i="8" l="1"/>
  <c r="I29" i="8"/>
  <c r="G29" i="8"/>
  <c r="C29" i="8"/>
  <c r="H29" i="8"/>
  <c r="B5" i="5"/>
  <c r="B4" i="5"/>
  <c r="B14" i="5" l="1"/>
  <c r="B6" i="4" l="1"/>
  <c r="C16" i="5" l="1"/>
  <c r="C17" i="5"/>
  <c r="C15" i="5"/>
  <c r="C13" i="5"/>
  <c r="B6" i="5" l="1"/>
  <c r="A5" i="4"/>
</calcChain>
</file>

<file path=xl/sharedStrings.xml><?xml version="1.0" encoding="utf-8"?>
<sst xmlns="http://schemas.openxmlformats.org/spreadsheetml/2006/main" count="574" uniqueCount="483">
  <si>
    <t>DVR-Nr. 1069683</t>
  </si>
  <si>
    <t>Meldeadresse:</t>
  </si>
  <si>
    <t>datenerhebung@e-control.at</t>
  </si>
  <si>
    <t>Betreff:</t>
  </si>
  <si>
    <t>Kalenderjahr</t>
  </si>
  <si>
    <t/>
  </si>
  <si>
    <t>Unternehmen</t>
  </si>
  <si>
    <t>ECG-Nummer</t>
  </si>
  <si>
    <t xml:space="preserve">Sachbearbeiter  </t>
  </si>
  <si>
    <t>Telefonnummer</t>
  </si>
  <si>
    <t xml:space="preserve">E-Mail-Adresse  </t>
  </si>
  <si>
    <t>€cent/kWh</t>
  </si>
  <si>
    <t>Stromlieferant</t>
  </si>
  <si>
    <t>n</t>
  </si>
  <si>
    <t>MWh</t>
  </si>
  <si>
    <t>Meldetermine:</t>
  </si>
  <si>
    <t>EC-Nummer</t>
  </si>
  <si>
    <t>Alfenzwerke Elektrizitätserzeugung GmbH</t>
  </si>
  <si>
    <t>Andreas Braunstein</t>
  </si>
  <si>
    <t>Bad Gleichenberger Energie GmbH</t>
  </si>
  <si>
    <t>Ebner Strom GmbH</t>
  </si>
  <si>
    <t>Elektrizitätswerk Bad Hofgastein Ges.m.b.H.</t>
  </si>
  <si>
    <t>Elektrizitätswerk Clam Carl-Philip Clam-Martinic</t>
  </si>
  <si>
    <t>Elektrizitätswerk der Stadtgemeinde Kindberg</t>
  </si>
  <si>
    <t>Elektrizitätswerk Gröbming KG</t>
  </si>
  <si>
    <t>Elektrizitätswerk Prantl Ges.m.b.H. &amp; Co. KG</t>
  </si>
  <si>
    <t>Elektrizitätswerke Bad Radkersburg GmbH</t>
  </si>
  <si>
    <t>Elektrowerk Assling reg. Gen.m.b.H.</t>
  </si>
  <si>
    <t>Energie Klagenfurt GmbH</t>
  </si>
  <si>
    <t>Energie Ried GmbH</t>
  </si>
  <si>
    <t>Energieversorgungsunternehmen der Florian Lugitsch Gruppe GmbH</t>
  </si>
  <si>
    <t>ENVESTA Energie- und Dienstleistungs GmbH</t>
  </si>
  <si>
    <t>EVU der Marktgemeinde Eibiswald</t>
  </si>
  <si>
    <t>EVU der Stadtgemeinde Mureck</t>
  </si>
  <si>
    <t>Ewerk der Marktgemeinde Unzmarkt</t>
  </si>
  <si>
    <t>E-Werk Gösting Stromversorgungs GmbH</t>
  </si>
  <si>
    <t>E-Werk Piwetz</t>
  </si>
  <si>
    <t>E-Werk Ranklleiten</t>
  </si>
  <si>
    <t>E-Werk Redlmühle B. Drack Elektrotechnik</t>
  </si>
  <si>
    <t>E-Werk Schwaighofer GmbH</t>
  </si>
  <si>
    <t>Friedrich Pölsler</t>
  </si>
  <si>
    <t>Gertraud Schafler GmbH</t>
  </si>
  <si>
    <t>Gottfried Wolf GmbH</t>
  </si>
  <si>
    <t>Innsbrucker Kommunalbetriebe AG</t>
  </si>
  <si>
    <t>Joh. Pengg Holding Gesellschaft m.b.H.</t>
  </si>
  <si>
    <t>Kommunalbetriebe Rinn GmbH</t>
  </si>
  <si>
    <t>Lichtgenossenschaft Neukirchen registrierte Genossenschaft m.b.H.</t>
  </si>
  <si>
    <t>Mag. Engelbert Tassotti</t>
  </si>
  <si>
    <t>Plövner Schmiede GesmbH</t>
  </si>
  <si>
    <t>Revertera'sches Elektrizitätswerk</t>
  </si>
  <si>
    <t>Städtische Betriebe Rottenmann GmbH</t>
  </si>
  <si>
    <t>Stadtwerke Amstetten</t>
  </si>
  <si>
    <t>Stadtwerke Feldkirch</t>
  </si>
  <si>
    <t>Stadtwerke Fürstenfeld GmbH</t>
  </si>
  <si>
    <t>Stadtwerke Imst</t>
  </si>
  <si>
    <t>Stadtwerke Judenburg AG</t>
  </si>
  <si>
    <t>Stadtwerke Kapfenberg GmbH</t>
  </si>
  <si>
    <t>Stadtwerke Kitzbühel</t>
  </si>
  <si>
    <t>Stadtwerke Trofaiach Ges.m.b.H.</t>
  </si>
  <si>
    <t>Wels Strom GmbH</t>
  </si>
  <si>
    <t>bis 20 MWh/a</t>
  </si>
  <si>
    <t>Haushalte</t>
  </si>
  <si>
    <t>Umsatzsteuer</t>
  </si>
  <si>
    <t>Anmerkungen</t>
  </si>
  <si>
    <t>über 15.000 kWh/a</t>
  </si>
  <si>
    <t>bis 1.000 kWh/a</t>
  </si>
  <si>
    <t>von 1.000 kWh/a bis 2.500 kWh/a</t>
  </si>
  <si>
    <t>von 2.500 kWh/a bis 5.000 kWh/a</t>
  </si>
  <si>
    <t>von 5.000 kWh/a bis 15.000 kWh/a</t>
  </si>
  <si>
    <t>von 20 MWh/a bis 500 MWh/a</t>
  </si>
  <si>
    <t>von 500 MWh/a bis 2.000 MWh/a</t>
  </si>
  <si>
    <t>von 2.000 MWh/a bis 4.000 MWh/a</t>
  </si>
  <si>
    <t>von 4.000 MWh/a bis 20.000 MWh/a</t>
  </si>
  <si>
    <t>von 20.000 MWh/a bis 70.000 MWh/a</t>
  </si>
  <si>
    <t>von 70.000 MWh/a bis 150.000 MWh/a</t>
  </si>
  <si>
    <t>über 150.000 MWh/a</t>
  </si>
  <si>
    <t>Erhebungsperiode</t>
  </si>
  <si>
    <t>Insgesamt</t>
  </si>
  <si>
    <t>Erstes Halbjahr
(1. Jänner bis 30. Juni)</t>
  </si>
  <si>
    <t>Zweites Halbjahr
(1. Juli bis 31. Dezember)</t>
  </si>
  <si>
    <t>Nicht-Haushalte</t>
  </si>
  <si>
    <r>
      <t>Mengengewichtete durchschnittliche Preiskomponenten</t>
    </r>
    <r>
      <rPr>
        <sz val="10"/>
        <rFont val="Arial"/>
        <family val="2"/>
      </rPr>
      <t xml:space="preserve"> (1)</t>
    </r>
  </si>
  <si>
    <t>Verbraucherstruktur</t>
  </si>
  <si>
    <t>Bei Bedarf Firmenname ändern bzw. Liste erweitern</t>
  </si>
  <si>
    <r>
      <rPr>
        <b/>
        <sz val="10"/>
        <rFont val="Arial"/>
        <family val="2"/>
      </rPr>
      <t>Halbjahresmeldung</t>
    </r>
    <r>
      <rPr>
        <sz val="10"/>
        <rFont val="Arial"/>
        <family val="2"/>
      </rPr>
      <t xml:space="preserve"> (Tabellenblatt </t>
    </r>
    <r>
      <rPr>
        <b/>
        <sz val="10"/>
        <rFont val="Arial"/>
        <family val="2"/>
      </rPr>
      <t>HH_Preis)</t>
    </r>
  </si>
  <si>
    <r>
      <rPr>
        <b/>
        <sz val="10"/>
        <rFont val="Arial"/>
        <family val="2"/>
      </rPr>
      <t>Jahresmeldung</t>
    </r>
    <r>
      <rPr>
        <sz val="10"/>
        <rFont val="Arial"/>
        <family val="2"/>
      </rPr>
      <t xml:space="preserve"> (Tabellenblatt </t>
    </r>
    <r>
      <rPr>
        <b/>
        <sz val="10"/>
        <rFont val="Arial"/>
        <family val="2"/>
      </rPr>
      <t>JJ</t>
    </r>
    <r>
      <rPr>
        <sz val="10"/>
        <rFont val="Arial"/>
        <family val="2"/>
      </rPr>
      <t>_Sum)</t>
    </r>
  </si>
  <si>
    <r>
      <rPr>
        <b/>
        <sz val="10"/>
        <rFont val="Arial"/>
        <family val="2"/>
      </rPr>
      <t>Lieferant Strom</t>
    </r>
    <r>
      <rPr>
        <sz val="10"/>
        <rFont val="Arial"/>
        <family val="2"/>
      </rPr>
      <t xml:space="preserve">
Firmenname</t>
    </r>
  </si>
  <si>
    <t>AAE Naturstrom Vertrieb GmbH</t>
  </si>
  <si>
    <t>AAE Wasserkraft GmbH</t>
  </si>
  <si>
    <t>aWATTar GmbH</t>
  </si>
  <si>
    <t>Axpo Deutschland GmbH</t>
  </si>
  <si>
    <t>E WIE EINFACH GmbH</t>
  </si>
  <si>
    <t>easy green energy GmbH &amp; Co KG</t>
  </si>
  <si>
    <t>EHA Energie-Handels-Gesellschaft mbH &amp; Co. KG</t>
  </si>
  <si>
    <t>Elektrizitätswerk der Gemeinde Kematen</t>
  </si>
  <si>
    <t>Elektrizitätswerk Lechner August KG</t>
  </si>
  <si>
    <t>Elektrizitätswerk Mariahof GmbH</t>
  </si>
  <si>
    <t>Elektrizitätswerke Frastanz Gesellschaft m.b.H.</t>
  </si>
  <si>
    <t>Elektrowerk Schöder GmbH</t>
  </si>
  <si>
    <t>ENAMO GmbH</t>
  </si>
  <si>
    <t>Enamo Ökostrom GmbH</t>
  </si>
  <si>
    <t>Enamo Ökostrom GmbH - stromdiskont</t>
  </si>
  <si>
    <t>Energie AG Oberösterreich Vertrieb GmbH &amp; Co KG</t>
  </si>
  <si>
    <t>Energie Burgenland Vertrieb GmbH &amp; Co KG</t>
  </si>
  <si>
    <t>Energie Steiermark Business GmbH</t>
  </si>
  <si>
    <t>Energie Steiermark Kunden GmbH</t>
  </si>
  <si>
    <t>Energie Steiermark Natur GmbH</t>
  </si>
  <si>
    <t>ENERGIEALLIANZ Austria GmbH</t>
  </si>
  <si>
    <t>Energieversorgung Kleinwalsertal</t>
  </si>
  <si>
    <t>Energieversorgungs GmbH</t>
  </si>
  <si>
    <t>Energy Services Handels- und Dienstleistungs G.m.b.H.</t>
  </si>
  <si>
    <t>Enovos Energie Deutschland GmbH</t>
  </si>
  <si>
    <t>EVN Energievertrieb GmbH &amp; Co KG</t>
  </si>
  <si>
    <t>EW Schattwald</t>
  </si>
  <si>
    <t>E-Werk Dietrichschlag eGen</t>
  </si>
  <si>
    <t>E-Werk Sigl GmbH &amp; Co KG</t>
  </si>
  <si>
    <t>E-Werk Stubenberg reg. Gen.m.b.H.</t>
  </si>
  <si>
    <t>Forstverwaltung Neuhaus Alpl Kraftwerksbetrieb</t>
  </si>
  <si>
    <t>GEN-I Vienna GmbH</t>
  </si>
  <si>
    <t>KARLSTROM e.U.</t>
  </si>
  <si>
    <t>KELAG-Kärntner Elektrizitäts-Aktiengesellschaft</t>
  </si>
  <si>
    <t>Kiendler GmbH</t>
  </si>
  <si>
    <t>Kommunalbetriebe Hopfgarten GmbH</t>
  </si>
  <si>
    <t>KoM-SOLUTION GmbH</t>
  </si>
  <si>
    <t>Kraftwerk Haim KG</t>
  </si>
  <si>
    <t>LCG Energy GmbH</t>
  </si>
  <si>
    <t>Licht- und Kraftstromvertrieb der Gemeinde Opponitz (LKV Opponitz)</t>
  </si>
  <si>
    <t>Linz Strom Vertrieb GmbH &amp; Co KG</t>
  </si>
  <si>
    <t>MAXENERGY Austria Handels GmbH</t>
  </si>
  <si>
    <t>McStrom GmbH</t>
  </si>
  <si>
    <t>MeinAlpenStrom GmbH</t>
  </si>
  <si>
    <t>MONTANA Energie-Handel AT GmbH</t>
  </si>
  <si>
    <t>MyElectric Energievertriebs- und -dienstleistungs GmbH</t>
  </si>
  <si>
    <t>Naturkraft Energievertriebsgesellschaft m.b.H.</t>
  </si>
  <si>
    <t>N-ERGIE Aktiengesellschaft</t>
  </si>
  <si>
    <t>ÖBB-Infrastruktur Aktiengesellschaft</t>
  </si>
  <si>
    <t>oekostrom GmbH für Vertrieb, Planung und Energiedienstleistungen</t>
  </si>
  <si>
    <t>Reinisch Ingrid E-Werk</t>
  </si>
  <si>
    <t>Salzburg AG für Energie, Verkehr und Telekommunikation</t>
  </si>
  <si>
    <t>Salzburg Ökoenergie GmbH</t>
  </si>
  <si>
    <t>schlaustrom GmbH</t>
  </si>
  <si>
    <t>Solar Graz GmbH</t>
  </si>
  <si>
    <t>Stadtwerke Bruck an der Mur GmbH</t>
  </si>
  <si>
    <t>Stadtwerke Hall in Tirol GmbH</t>
  </si>
  <si>
    <t>Stadtwerke Hartberg Energieversorgungs GmbH</t>
  </si>
  <si>
    <t>Stadtwerke Klagenfurt AG</t>
  </si>
  <si>
    <t>Stadtwerke Köflach GmbH</t>
  </si>
  <si>
    <t>Stadtwerke Kufstein GmbH</t>
  </si>
  <si>
    <t>Stadtwerke Mürzzuschlag GmbH</t>
  </si>
  <si>
    <t>Stadtwerke Wörgl GmbH</t>
  </si>
  <si>
    <t>switch Energievertriebsgesellschaft m.b.H.</t>
  </si>
  <si>
    <t>TIWAG-Tiroler Wasserkraft AG</t>
  </si>
  <si>
    <t>TopEnergy Service GmbH</t>
  </si>
  <si>
    <t>VERBUND AG</t>
  </si>
  <si>
    <t>VERBUND Sales GmbH</t>
  </si>
  <si>
    <t>Vorarlberger Kraftwerke AG</t>
  </si>
  <si>
    <t>Vorarlberger Kraftwerke Ökostrom GmbH</t>
  </si>
  <si>
    <t>VW KRAFTWERK Gesellschaft m.b.H.</t>
  </si>
  <si>
    <t>Wasserkraft Sölden eGen</t>
  </si>
  <si>
    <t>WEB Windenergie AG</t>
  </si>
  <si>
    <t>Wels Strom Öko GmbH</t>
  </si>
  <si>
    <t>WIEN ENERGIE Vertrieb GmbH &amp; Co KG</t>
  </si>
  <si>
    <t>AT007242</t>
  </si>
  <si>
    <t>AT007241</t>
  </si>
  <si>
    <t>AT646211</t>
  </si>
  <si>
    <t>AT008551</t>
  </si>
  <si>
    <t>AT002221</t>
  </si>
  <si>
    <t>AT111091</t>
  </si>
  <si>
    <t>AT110231</t>
  </si>
  <si>
    <t>AT008311</t>
  </si>
  <si>
    <t>AT112381</t>
  </si>
  <si>
    <t>AT040002</t>
  </si>
  <si>
    <t>AT081000</t>
  </si>
  <si>
    <t>AT003461</t>
  </si>
  <si>
    <t>AT420002</t>
  </si>
  <si>
    <t>AT420001</t>
  </si>
  <si>
    <t>AT008511</t>
  </si>
  <si>
    <t>AT008331</t>
  </si>
  <si>
    <t>AT004111</t>
  </si>
  <si>
    <t>AT002911</t>
  </si>
  <si>
    <t>AT514011</t>
  </si>
  <si>
    <t>AT511011</t>
  </si>
  <si>
    <t>AT008111</t>
  </si>
  <si>
    <t>AT002211</t>
  </si>
  <si>
    <t>AT528011</t>
  </si>
  <si>
    <t>AT008621</t>
  </si>
  <si>
    <t>AT004131</t>
  </si>
  <si>
    <t>AT008651</t>
  </si>
  <si>
    <t>AT008371</t>
  </si>
  <si>
    <t>AT003311</t>
  </si>
  <si>
    <t>AT521011</t>
  </si>
  <si>
    <t>AT503011</t>
  </si>
  <si>
    <t>AT522011</t>
  </si>
  <si>
    <t>AT523011</t>
  </si>
  <si>
    <t>AT008451</t>
  </si>
  <si>
    <t>AT642211</t>
  </si>
  <si>
    <t>AT110591</t>
  </si>
  <si>
    <t>AT524011</t>
  </si>
  <si>
    <t>AT008721</t>
  </si>
  <si>
    <t>AT530011</t>
  </si>
  <si>
    <t>AT054000</t>
  </si>
  <si>
    <t>AT030008</t>
  </si>
  <si>
    <t>AT110191</t>
  </si>
  <si>
    <t>AT003003</t>
  </si>
  <si>
    <t>AT009001</t>
  </si>
  <si>
    <t>AT008101</t>
  </si>
  <si>
    <t>AT610000</t>
  </si>
  <si>
    <t>AT003202</t>
  </si>
  <si>
    <t>AT110451</t>
  </si>
  <si>
    <t>AT008004</t>
  </si>
  <si>
    <t>AT008301</t>
  </si>
  <si>
    <t>AT011008</t>
  </si>
  <si>
    <t>AT687211</t>
  </si>
  <si>
    <t>AT003582</t>
  </si>
  <si>
    <t>AT008581</t>
  </si>
  <si>
    <t>AT540000</t>
  </si>
  <si>
    <t>AT110261</t>
  </si>
  <si>
    <t>AT008561</t>
  </si>
  <si>
    <t>AT002004</t>
  </si>
  <si>
    <t>AT008391</t>
  </si>
  <si>
    <t>AT008361</t>
  </si>
  <si>
    <t>AT003571</t>
  </si>
  <si>
    <t>AT585011</t>
  </si>
  <si>
    <t>AT008411</t>
  </si>
  <si>
    <t>AT003921</t>
  </si>
  <si>
    <t>AT008731</t>
  </si>
  <si>
    <t>AT008571</t>
  </si>
  <si>
    <t>AT008741</t>
  </si>
  <si>
    <t>AT008211</t>
  </si>
  <si>
    <t>AT580011</t>
  </si>
  <si>
    <t>AT008951</t>
  </si>
  <si>
    <t>AT003591</t>
  </si>
  <si>
    <t>AT003911</t>
  </si>
  <si>
    <t>AT002901</t>
  </si>
  <si>
    <t>AT000251</t>
  </si>
  <si>
    <t>AT008541</t>
  </si>
  <si>
    <t>AT008911</t>
  </si>
  <si>
    <t>AT002231</t>
  </si>
  <si>
    <t>AT008871</t>
  </si>
  <si>
    <t>AT002291</t>
  </si>
  <si>
    <t>AT008461</t>
  </si>
  <si>
    <t>AT110651</t>
  </si>
  <si>
    <t>AT460001</t>
  </si>
  <si>
    <t>AT008691</t>
  </si>
  <si>
    <t>AT645211</t>
  </si>
  <si>
    <t>AT527011</t>
  </si>
  <si>
    <t>AT002401</t>
  </si>
  <si>
    <t>AT502011</t>
  </si>
  <si>
    <t>AT008931</t>
  </si>
  <si>
    <t>AT003521</t>
  </si>
  <si>
    <t>AT003471</t>
  </si>
  <si>
    <t>AT007003</t>
  </si>
  <si>
    <t>AT008631</t>
  </si>
  <si>
    <t>AT008251</t>
  </si>
  <si>
    <t>AT003901</t>
  </si>
  <si>
    <t>AT512011</t>
  </si>
  <si>
    <t>AT535011</t>
  </si>
  <si>
    <t>AT110371</t>
  </si>
  <si>
    <t>AT003511</t>
  </si>
  <si>
    <t>AT509011</t>
  </si>
  <si>
    <t>AT112221</t>
  </si>
  <si>
    <t>AT002121</t>
  </si>
  <si>
    <t>AT002301</t>
  </si>
  <si>
    <t>AT002131</t>
  </si>
  <si>
    <t>AT004121</t>
  </si>
  <si>
    <t>AT003101</t>
  </si>
  <si>
    <t>AT002271</t>
  </si>
  <si>
    <t>AT008991</t>
  </si>
  <si>
    <t>AT008421</t>
  </si>
  <si>
    <t>AT110861</t>
  </si>
  <si>
    <t>AT112350</t>
  </si>
  <si>
    <t>AT112040</t>
  </si>
  <si>
    <t>AT643211</t>
  </si>
  <si>
    <t>AT112151</t>
  </si>
  <si>
    <t>AT008431</t>
  </si>
  <si>
    <t>AT071000</t>
  </si>
  <si>
    <t>AT011002</t>
  </si>
  <si>
    <t>AT110461</t>
  </si>
  <si>
    <t>AT009992</t>
  </si>
  <si>
    <t>AT061001</t>
  </si>
  <si>
    <t>AT110611</t>
  </si>
  <si>
    <t>AT576011</t>
  </si>
  <si>
    <t>AT581011</t>
  </si>
  <si>
    <t>AT003541</t>
  </si>
  <si>
    <t>AT004002</t>
  </si>
  <si>
    <t>AT004007</t>
  </si>
  <si>
    <t>AT110341</t>
  </si>
  <si>
    <t>AT008851</t>
  </si>
  <si>
    <t>AT110361</t>
  </si>
  <si>
    <t>AT008441</t>
  </si>
  <si>
    <t>AT008351</t>
  </si>
  <si>
    <t>AT002111</t>
  </si>
  <si>
    <t>AT008141</t>
  </si>
  <si>
    <t>AT641211</t>
  </si>
  <si>
    <t>AT008151</t>
  </si>
  <si>
    <t>AT504011</t>
  </si>
  <si>
    <t>AT008471</t>
  </si>
  <si>
    <t>AT516011</t>
  </si>
  <si>
    <t>AT008161</t>
  </si>
  <si>
    <t>AT008171</t>
  </si>
  <si>
    <t>AT505011</t>
  </si>
  <si>
    <t>AT007102</t>
  </si>
  <si>
    <t>AT008181</t>
  </si>
  <si>
    <t>AT506011</t>
  </si>
  <si>
    <t>AT008191</t>
  </si>
  <si>
    <t>AT507011</t>
  </si>
  <si>
    <t>AT008491</t>
  </si>
  <si>
    <t>AT008121</t>
  </si>
  <si>
    <t>AT508011</t>
  </si>
  <si>
    <t>AT055000</t>
  </si>
  <si>
    <t>AT571011</t>
  </si>
  <si>
    <t>AT005001</t>
  </si>
  <si>
    <t>AT112211</t>
  </si>
  <si>
    <t>AT000002</t>
  </si>
  <si>
    <t>AT000006</t>
  </si>
  <si>
    <t>AT006001</t>
  </si>
  <si>
    <t>AT682211</t>
  </si>
  <si>
    <t>AT111011</t>
  </si>
  <si>
    <t>AT531011</t>
  </si>
  <si>
    <t>AT110621</t>
  </si>
  <si>
    <t>AT003301</t>
  </si>
  <si>
    <t>AT003303</t>
  </si>
  <si>
    <t>AT001002</t>
  </si>
  <si>
    <t>Gesamt</t>
  </si>
  <si>
    <t>Gebrauchsabgabe</t>
  </si>
  <si>
    <r>
      <t>reiner Energiepreis</t>
    </r>
    <r>
      <rPr>
        <sz val="10"/>
        <rFont val="Arial"/>
        <family val="2"/>
      </rPr>
      <t xml:space="preserve"> (3)</t>
    </r>
  </si>
  <si>
    <t>andere (4)</t>
  </si>
  <si>
    <t>(4) Gegebenenfalls anführen.</t>
  </si>
  <si>
    <t>Enstroga GmbH</t>
  </si>
  <si>
    <t>AT112201</t>
  </si>
  <si>
    <t>AT112391</t>
  </si>
  <si>
    <t>goldgas GmbH</t>
  </si>
  <si>
    <t>AT112771</t>
  </si>
  <si>
    <t>Alpenenergie - Gesellschaft für Energievermarktung mbH</t>
  </si>
  <si>
    <t>AT002222</t>
  </si>
  <si>
    <t>AT111071</t>
  </si>
  <si>
    <t>EVN AG</t>
  </si>
  <si>
    <t>AT002001</t>
  </si>
  <si>
    <t>Gutmann GmbH</t>
  </si>
  <si>
    <t>AT112441</t>
  </si>
  <si>
    <t>KEHAG Energiehandel GmbH</t>
  </si>
  <si>
    <t>AT112661</t>
  </si>
  <si>
    <t>PST Europe Sales GmbH</t>
  </si>
  <si>
    <t>RWE Supply &amp; Trading GmbH</t>
  </si>
  <si>
    <t>AT110162</t>
  </si>
  <si>
    <t>Sturm Energie GmbH</t>
  </si>
  <si>
    <t>AT112591</t>
  </si>
  <si>
    <t>Uniper Energy Sales GmbH</t>
  </si>
  <si>
    <t>Vitalis Handels GmbH</t>
  </si>
  <si>
    <t>AT112141</t>
  </si>
  <si>
    <t>Grünwelt Energie GmbH</t>
  </si>
  <si>
    <t>AT112731</t>
  </si>
  <si>
    <t>Maingau Energie GmbH</t>
  </si>
  <si>
    <t>AT112681</t>
  </si>
  <si>
    <t>RhönEnergie Fulda GmbH</t>
  </si>
  <si>
    <t>AT112821</t>
  </si>
  <si>
    <t>Strom-Lieferant</t>
  </si>
  <si>
    <t>Clean Energy Sourcing AG</t>
  </si>
  <si>
    <t>Kraut E-Werk KG</t>
  </si>
  <si>
    <t>Heinrich Polsterer und Mitges GesnbR</t>
  </si>
  <si>
    <t xml:space="preserve">AXPO Trading AG </t>
  </si>
  <si>
    <t>eFriends Energy GmbH</t>
  </si>
  <si>
    <t>EHA Austria Energie-Handelsgesellschaft mbH</t>
  </si>
  <si>
    <t>ENGIE Energie GmbH</t>
  </si>
  <si>
    <t>E-Werk Gleinstätten GmbH</t>
  </si>
  <si>
    <t>E-Werk Stadler GmbH</t>
  </si>
  <si>
    <t>KWK KLAUSBAUER WASSER KRAFT Ges.m.b.H. &amp; Co. KG</t>
  </si>
  <si>
    <t>Max Energy GmbH</t>
  </si>
  <si>
    <t>Schwarz, Wagendorffer &amp; Co. Elektrizitätswerk GmbH</t>
  </si>
  <si>
    <t>WIEN ENERGIE GmbH</t>
  </si>
  <si>
    <t>wüsterstrom E-Werk GmbH</t>
  </si>
  <si>
    <t>AT110751</t>
  </si>
  <si>
    <t>AT112231</t>
  </si>
  <si>
    <t>AT002181</t>
  </si>
  <si>
    <t>AT110661</t>
  </si>
  <si>
    <t>AT110481</t>
  </si>
  <si>
    <t>AT001001</t>
  </si>
  <si>
    <t>&lt; 1.000 kWh/a</t>
  </si>
  <si>
    <t>&gt;=1.000 kWh/a bis &lt; 2.500 kWh/a</t>
  </si>
  <si>
    <t>&gt;= 2.500 kWh/a bis &lt; 5.000 kWh/a</t>
  </si>
  <si>
    <t>&gt;= 5.000 kWh/a bis &lt; 15.000 kWh/a</t>
  </si>
  <si>
    <t>&gt;= 15.000 kWh/a</t>
  </si>
  <si>
    <t>&lt; 20 MWh/a</t>
  </si>
  <si>
    <t>&gt;= 20 MWh/a bis &lt; 500 MWh/a</t>
  </si>
  <si>
    <t>&gt;= 500 MWh/a bis &lt; 2.000 MWh/a</t>
  </si>
  <si>
    <t>&gt;= 2.000 MWh/a bis &lt; 4.000 MWh/a</t>
  </si>
  <si>
    <t>&gt;= 4.000 MWh/a bis &lt; 20.000 MWh/a</t>
  </si>
  <si>
    <t>&gt;= 20.000 MWh/a bis &lt; 70.000 MWh/a</t>
  </si>
  <si>
    <t>&gt;= 70.000 MWh/a bis &lt; 150.000 MWh/a</t>
  </si>
  <si>
    <t>&gt;= 150.000 MWh/a</t>
  </si>
  <si>
    <t>Kontrollsumme</t>
  </si>
  <si>
    <t>MWh/ZP</t>
  </si>
  <si>
    <t>keine Anfragen gestellt</t>
  </si>
  <si>
    <t>keine Beschwerden gestellt</t>
  </si>
  <si>
    <t>keine letzten Mahnungen</t>
  </si>
  <si>
    <t>Verbraucherkategorien und Größenklassen</t>
  </si>
  <si>
    <t>Abgabe an Endverbraucher</t>
  </si>
  <si>
    <t>Anzahl Zählpunkte</t>
  </si>
  <si>
    <t>Zählpunkte zum 31. Dezember</t>
  </si>
  <si>
    <t>Zugänge</t>
  </si>
  <si>
    <t>Abgänge</t>
  </si>
  <si>
    <t>Endverbraucher zum 31. Dezember</t>
  </si>
  <si>
    <t>Anzahl Endverbraucher / 
letzte Mahnungen</t>
  </si>
  <si>
    <r>
      <rPr>
        <b/>
        <sz val="10"/>
        <rFont val="Verdana"/>
        <family val="2"/>
      </rPr>
      <t>Bitte ausfüllen, wenn keine Kunden in Grundversorgung</t>
    </r>
    <r>
      <rPr>
        <sz val="10"/>
        <rFont val="Verdana"/>
        <family val="2"/>
      </rPr>
      <t xml:space="preserve">
(Leermeldung Grundversorgung / Tabellenblatt 'JJ_Anz')</t>
    </r>
  </si>
  <si>
    <r>
      <rPr>
        <b/>
        <sz val="10"/>
        <rFont val="Verdana"/>
        <family val="2"/>
      </rPr>
      <t>Bitte ausfüllen, wenn keine letzten Mahnungen</t>
    </r>
    <r>
      <rPr>
        <sz val="10"/>
        <rFont val="Verdana"/>
        <family val="2"/>
      </rPr>
      <t xml:space="preserve">
(Leermeldung letzte Mahnungen / Tabellenblatt 'JJ_Anz')</t>
    </r>
  </si>
  <si>
    <r>
      <rPr>
        <b/>
        <sz val="10"/>
        <rFont val="Verdana"/>
        <family val="2"/>
      </rPr>
      <t>Bitte ausfüllen, wenn keine Anfragen</t>
    </r>
    <r>
      <rPr>
        <sz val="10"/>
        <rFont val="Verdana"/>
        <family val="2"/>
      </rPr>
      <t xml:space="preserve">
(Leermeldung Anfragen / Tabellenblatt 'JJ_BAMM')</t>
    </r>
  </si>
  <si>
    <r>
      <rPr>
        <b/>
        <sz val="10"/>
        <rFont val="Verdana"/>
        <family val="2"/>
      </rPr>
      <t>Bitte ausfüllen, wenn keine Beschwerden</t>
    </r>
    <r>
      <rPr>
        <sz val="10"/>
        <rFont val="Verdana"/>
        <family val="2"/>
      </rPr>
      <t xml:space="preserve">
(Leermeldung Beschwerden / Tabellenblatt 'JJ_BAMM')</t>
    </r>
  </si>
  <si>
    <t>Beschwerden und Anfragen</t>
  </si>
  <si>
    <t>Nicht-Hauhalte</t>
  </si>
  <si>
    <t>Kundenbeschwerden und -anfragen</t>
  </si>
  <si>
    <t>verrechnungsrelevante</t>
  </si>
  <si>
    <t>technische</t>
  </si>
  <si>
    <t>sonstige</t>
  </si>
  <si>
    <t>Kunden-beschwerden</t>
  </si>
  <si>
    <t>Kunden-
anfragen</t>
  </si>
  <si>
    <t>Anzahl</t>
  </si>
  <si>
    <t>durchschnittliche Bearbeitungsdauer</t>
  </si>
  <si>
    <t>d (*)</t>
  </si>
  <si>
    <t>(*) auf ganze Arbeitstage gerundet</t>
  </si>
  <si>
    <t>Leermeldung</t>
  </si>
  <si>
    <t>insgesamt (1)</t>
  </si>
  <si>
    <t>Zugänge (2)</t>
  </si>
  <si>
    <t>Abgänge (2)</t>
  </si>
  <si>
    <t>Anton Kittel Mühle Plaika GmbH</t>
  </si>
  <si>
    <t>Elektrizitätsgenossenschaft Laintal eGen.</t>
  </si>
  <si>
    <t>Elektrizitätswerk der Gemeinde Gries am Brenner</t>
  </si>
  <si>
    <t>Elektrizitätswerk der Gemeinde Mürzsteg</t>
  </si>
  <si>
    <t>Elektrizitätswerk Fernitz Ing. Franz Purkarthofer GmbH &amp; Co KG</t>
  </si>
  <si>
    <t>Elektrizitätswerk Perg GmbH</t>
  </si>
  <si>
    <t>Elektrizitätswerk Winkler GmbH</t>
  </si>
  <si>
    <t>Elektrizitätswerke Eisenhuber GmbH &amp; Co KG</t>
  </si>
  <si>
    <t>Elektrizitätswerke Reutte AG</t>
  </si>
  <si>
    <t>Elektrogenossenschaft Weerberg reg.Gen.m.b.H.</t>
  </si>
  <si>
    <t>Elektrowerk Hechenblaikner</t>
  </si>
  <si>
    <t>Elektrowerkgenossenschaft Hopfgarten reg.Gen.m.b.H.</t>
  </si>
  <si>
    <t>Energie Graz GmbH &amp; Co KG</t>
  </si>
  <si>
    <t>envitra Energiehandel Ges.m.b.H.</t>
  </si>
  <si>
    <t>EVU der Marktgemeinde Niklasdorf</t>
  </si>
  <si>
    <t>EVU Gerald Mathe e.U.</t>
  </si>
  <si>
    <t>EWA Energie- und Wirtschaftsbetriebe der Gemeinde St. Anton GmbH</t>
  </si>
  <si>
    <t>E-Werk Ebner GesmbH</t>
  </si>
  <si>
    <t>E-Werk Sarmingstein Ing. H. Engelmann &amp; Co KG</t>
  </si>
  <si>
    <t>Feistritzthaler Elektrizitätswerk eGen</t>
  </si>
  <si>
    <t>Forstverwaltung Seehof GmbH</t>
  </si>
  <si>
    <t>Getzner, Mutter &amp; Cie. Gesellschaft m.b.H. &amp; Co. KG</t>
  </si>
  <si>
    <t>K.u.F. Drack GmbH &amp; Co. KG</t>
  </si>
  <si>
    <t>Kneidinger IMMO GmbH</t>
  </si>
  <si>
    <t>Kraftwerk Glatzing-Rüstorf eGen</t>
  </si>
  <si>
    <t>Licht- und Kraftstromvertrieb der Marktgemeinde Göstling an der Ybbs</t>
  </si>
  <si>
    <t>Licht- und Kraftvertrieb der Gemeinde Hollenstein an der Ybbs</t>
  </si>
  <si>
    <t>LINZ STROM GAS WÄRME GmbH</t>
  </si>
  <si>
    <t>AT003104</t>
  </si>
  <si>
    <t>Ludwig Polsterer Holding Ges.m.b.H.</t>
  </si>
  <si>
    <t>Marktgemeinde Neumarkt Versorgungsbetriebsges.m.b.H.</t>
  </si>
  <si>
    <t>Montafonerbahn Aktiengesellschaft</t>
  </si>
  <si>
    <t>Murauer Stadtwerke Gesellschaft m.b.H.</t>
  </si>
  <si>
    <t>AT009994</t>
  </si>
  <si>
    <t>ÖBB-Infrastruktur Aktiengesellschaft Bahnstrom</t>
  </si>
  <si>
    <t>Ökoenergie Tirol GmbH</t>
  </si>
  <si>
    <t>Salzburg AG für Energie, Verkehr und Telekommunikation (SBGM)</t>
  </si>
  <si>
    <t>AT004005</t>
  </si>
  <si>
    <t>Spotty Smart Energy Partner GmbH</t>
  </si>
  <si>
    <t>AT113041</t>
  </si>
  <si>
    <t>Stadtbetriebe Mariazell Ges.m.b.H.</t>
  </si>
  <si>
    <t>Stadtwerke Schwaz GmbH</t>
  </si>
  <si>
    <t>Stadtwerke Voitsberg GmbH</t>
  </si>
  <si>
    <t>(2) Bei unterjährigen Zu- und Abgängen ist jeweils die prognostizierte Jahresabgabemenge (Vertragsmenge) zu berücksichtigen.</t>
  </si>
  <si>
    <t>(2) Für die Zuordnung zu einer Größenklasse des Bezugs ist die gesamte jährliche Abgabemenge an einen Endverbraucher (-kunden) maßgebend.
Bei unterjähriger (rollierender) Ablesung kann für die Zuordnung die Abgabemenge in der letzten, auf 12 Monate abgegrenzten Abrechnungsperiode herangezogen werden.
Bei unterjährigen Zu- und Abgängen kann jeweils die prognostizierte Jahresabgabemenge (Vertragsmenge) herangezogen werden.
Anmerkung: Vor allem bei überregional tätigen Endverbrauchern (Stichwort "Kettenkunden") kann es vorkommen, dass Lieferanten und Netzbetreiber jeweils unterschiedliche Zuordnungen zu den Größenklassen vornehmen.</t>
  </si>
  <si>
    <t>(3) Der „reine Energiepreis“ umfasst insbesondere den Arbeits- und gegebenenfalls Leistungspreis oder Grundpauschale, sowie eventuelle Rabatte, jedoch keine Steuern, Abgaben und „Gebühren [oder] sonstige staatlich verursachte Belastungen und Entgelte“.
Er enthält auch keine Systemnutzungsentgelte und beruht keinesfalls auf Angebotspreisen.</t>
  </si>
  <si>
    <t>Steuern und Abgaben</t>
  </si>
  <si>
    <r>
      <t>Verbraucherkategorien und Größenklassen</t>
    </r>
    <r>
      <rPr>
        <sz val="10"/>
        <rFont val="Arial"/>
        <family val="2"/>
      </rPr>
      <t xml:space="preserve"> (2)</t>
    </r>
  </si>
  <si>
    <t>letzte Mahnungen mit einge-schriebenem Brief</t>
  </si>
  <si>
    <r>
      <rPr>
        <b/>
        <sz val="10"/>
        <rFont val="Verdana"/>
        <family val="2"/>
      </rPr>
      <t>Bitte ausfüllen, wenn keine Endverbraucher</t>
    </r>
    <r>
      <rPr>
        <sz val="10"/>
        <rFont val="Verdana"/>
        <family val="2"/>
      </rPr>
      <t xml:space="preserve">
(Leermeldung Tabellenblätter 'HH_Preis' und 'JJ_Sum')</t>
    </r>
  </si>
  <si>
    <r>
      <rPr>
        <b/>
        <sz val="10"/>
        <rFont val="Verdana"/>
        <family val="2"/>
      </rPr>
      <t>Bitte ausfüllen, wenn keine Rechnungen im 1. Halbjahr</t>
    </r>
    <r>
      <rPr>
        <sz val="10"/>
        <rFont val="Verdana"/>
        <family val="2"/>
      </rPr>
      <t xml:space="preserve">
(Leermeldung Tabellenblatt 'HH_Preis')</t>
    </r>
  </si>
  <si>
    <r>
      <rPr>
        <b/>
        <sz val="10"/>
        <rFont val="Verdana"/>
        <family val="2"/>
      </rPr>
      <t>Bitte ausfüllen, wenn keine Rechnungen im 2. Halbjahr</t>
    </r>
    <r>
      <rPr>
        <sz val="10"/>
        <rFont val="Verdana"/>
        <family val="2"/>
      </rPr>
      <t xml:space="preserve">
(Leermeldung Tabellenblatt 'HH_Preis')</t>
    </r>
  </si>
  <si>
    <t>.. davon HKN-Preis OeMAG gemäß 
HKN-VO</t>
  </si>
  <si>
    <t>… davon Ausgleichs-betrag gem. § 21 EEffG</t>
  </si>
  <si>
    <t>.. davon an Versorgerwechsel (2)</t>
  </si>
  <si>
    <t>.. davon in Grundversorgung</t>
  </si>
  <si>
    <t>.. davon Versorgerwechsel</t>
  </si>
  <si>
    <t>.. davon  Versorgerwechsel</t>
  </si>
  <si>
    <t>(1) Der anzugebende durchschnittliche Preis soll den Durchschnittserlös pro kWh der Lieferanten für die jeweilige Verbraucherkategorie (Kundengruppe) und Größenklasse darstellen.
Bei der Ermittlung der durchschnittlichen Preise ist von den im jeweiligen Halbjahr in der jeweiligen Verbraucherkategorie ausgestellten Kundenrechnungen, nicht von den (aliquotierten) Vorschreibungen auszugehen.
Als Basis der Berechnungen sind die tatsächlich verrechneten kWh und Preise aus den im betreffenden Halbjahr gestellten Rechnungen an Endverbraucher in der jeweiligen Verbraucherkategorie und Größenklasse heranzuziehen.</t>
  </si>
  <si>
    <r>
      <t xml:space="preserve">Datenschutzhinweis gemäß Art 13 Abs. 1 und 2 DSGVO:
</t>
    </r>
    <r>
      <rPr>
        <sz val="10"/>
        <rFont val="Arial"/>
        <family val="2"/>
      </rPr>
      <t>Die E-Control verarbeitet die mit diesem Formular erhobenen Daten einerseits zu statistischen Zwecken und andererseits zur Wahrnehmung der Überwachungsaufgaben der Landesregierungen und der Aufgaben der Regulierungsbehörde. Die Verarbeitung zu statistischen Zwecken erfolgt gemäß § 92 ElWOG 2010 (BGBl. I Nr. 11/2010 idgF) und der Elektrizitätsstatistikverordnung 2016 (BGBl. II Nr. 17/2016 idgF) unter sinngemäßer Anwendung des Bundeststatistikgesetzes (BStatG, BGBl I Nr. 163/1999). Die Verarbeitung zur Wahrnehmung der Überwachungsaufgaben der Landesregierungen und der Aufgaben der Regulierungsbehörde erfolgt gemäß § 88 ElWOG 2010 und der Elektrizitäts-Monitoring-Verordnung (EMo-V, BGBl. II Nr. 403/2017 idgF).
Auf Basis der genannten Bestimmungen sind Strom-Lieferanten, die inländische Endverbraucher beliefern, gesetzlich verpflichtet, diese Datenerhebung sorgfältig zu befüllen und spätestens zum jeweiligen Meldetermin an die E-Control zu übermitteln. Kommt ein Meldepflichtiger seinen Meldepflichten nicht nach, ist die E-Control berechtigt, die Meldepflicht mit Bescheid festzustellen bzw. die Meldung der Daten mit Bescheid anzuordnen. Sofern die Unterlassung der Meldung nicht mit strengerer Strafe bedroht ist, kann die Nicht-Meldung eine Geldstrafe von bis zu 75 000 EUR nach sich ziehen (§ 99 Abs. 2 ElWOG 2010).
Die auf Basis der Elektrizitätsstatistikverordnung 2016 erhobenen Einzeldaten können gemäß § 92 Abs. 3 ElWOG 2010 für Zwecke der Bundesstatistik an die Bundesanstalt "Statistik Österreich" (Statistik Austria) übermittelt werden. Die Landesregierungen erhalten gemäß § 88 Abs. 8 ElWOG 2010 einen zusammenfassenden Bericht aus den auf Basis der EMo-V erhobenen Daten und erhalten bei Bedarf Zugang zu den jeweiligen landesspezifischen Daten. 
Der Datenschutzbeauftragte der E-Control kann per E-Mail an datenschutz@e-control.at kontaktiert werden.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</si>
</sst>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 "/>
    <numFmt numFmtId="165" formatCode="mmmm"/>
    <numFmt numFmtId="166" formatCode="_-[$€]\ * #,##0.00_-;\-[$€]\ * #,##0.00_-;_-[$€]\ * &quot;-&quot;??_-;_-@_-"/>
    <numFmt numFmtId="167" formatCode="#,##0,_)"/>
    <numFmt numFmtId="168" formatCode="_-* #,##0.00\ [$€-1]_-;\-* #,##0.00\ [$€-1]_-;_-* &quot;-&quot;??\ [$€-1]_-"/>
    <numFmt numFmtId="169" formatCode="_-* #,##0.00_-;\-* #,##0.00_-;_-* &quot;-&quot;??_-;_-@_-"/>
    <numFmt numFmtId="170" formatCode="#,##0.000"/>
    <numFmt numFmtId="171" formatCode="mmmm\ yyyy"/>
    <numFmt numFmtId="172" formatCode="0.000"/>
  </numFmts>
  <fonts count="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u/>
      <sz val="10"/>
      <color indexed="12"/>
      <name val="Arial"/>
      <family val="2"/>
    </font>
    <font>
      <sz val="8"/>
      <name val="Arial"/>
      <family val="2"/>
    </font>
    <font>
      <b/>
      <sz val="10"/>
      <name val="Arial"/>
      <family val="2"/>
    </font>
    <font>
      <b/>
      <sz val="10"/>
      <color indexed="54"/>
      <name val="Arial"/>
      <family val="2"/>
    </font>
    <font>
      <u/>
      <sz val="10"/>
      <color indexed="54"/>
      <name val="Arial"/>
      <family val="2"/>
    </font>
    <font>
      <b/>
      <sz val="10"/>
      <color indexed="19"/>
      <name val="Arial"/>
      <family val="2"/>
    </font>
    <font>
      <b/>
      <sz val="12"/>
      <name val="Arial"/>
      <family val="2"/>
    </font>
    <font>
      <sz val="10"/>
      <color indexed="10"/>
      <name val="Arial"/>
      <family val="2"/>
    </font>
    <font>
      <u/>
      <sz val="10"/>
      <name val="Arial"/>
      <family val="2"/>
    </font>
    <font>
      <sz val="10"/>
      <color indexed="63"/>
      <name val="Arial"/>
      <family val="2"/>
    </font>
    <font>
      <sz val="12"/>
      <name val="Arial"/>
      <family val="2"/>
    </font>
    <font>
      <sz val="11"/>
      <color theme="1"/>
      <name val="Calibri"/>
      <family val="2"/>
      <scheme val="minor"/>
    </font>
    <font>
      <sz val="7"/>
      <name val="Arial"/>
      <family val="2"/>
    </font>
    <font>
      <sz val="10"/>
      <name val="Verdana"/>
      <family val="2"/>
    </font>
    <font>
      <u/>
      <sz val="10"/>
      <color theme="10"/>
      <name val="Arial"/>
      <family val="2"/>
    </font>
    <font>
      <sz val="10"/>
      <color rgb="FFFF0000"/>
      <name val="Arial"/>
      <family val="2"/>
    </font>
    <font>
      <b/>
      <sz val="10"/>
      <name val="Verdana"/>
      <family val="2"/>
    </font>
    <font>
      <sz val="10"/>
      <color theme="0"/>
      <name val="Arial"/>
      <family val="2"/>
    </font>
  </fonts>
  <fills count="13">
    <fill>
      <patternFill patternType="none"/>
    </fill>
    <fill>
      <patternFill patternType="gray125"/>
    </fill>
    <fill>
      <patternFill patternType="solid">
        <fgColor indexed="22"/>
        <bgColor indexed="64"/>
      </patternFill>
    </fill>
    <fill>
      <patternFill patternType="solid">
        <fgColor rgb="FFFFFFCC"/>
      </patternFill>
    </fill>
    <fill>
      <patternFill patternType="solid">
        <fgColor theme="0" tint="-0.34998626667073579"/>
        <bgColor indexed="64"/>
      </patternFill>
    </fill>
    <fill>
      <patternFill patternType="solid">
        <fgColor theme="0" tint="-0.24994659260841701"/>
        <bgColor indexed="64"/>
      </patternFill>
    </fill>
    <fill>
      <patternFill patternType="solid">
        <fgColor theme="4" tint="0.59996337778862885"/>
        <bgColor indexed="64"/>
      </patternFill>
    </fill>
    <fill>
      <patternFill patternType="solid">
        <fgColor rgb="FFB8CCE4"/>
        <bgColor indexed="64"/>
      </patternFill>
    </fill>
    <fill>
      <patternFill patternType="solid">
        <fgColor theme="4" tint="0.59999389629810485"/>
        <bgColor indexed="64"/>
      </patternFill>
    </fill>
    <fill>
      <patternFill patternType="solid">
        <fgColor indexed="9"/>
        <bgColor indexed="64"/>
      </patternFill>
    </fill>
    <fill>
      <patternFill patternType="solid">
        <fgColor indexed="14"/>
        <bgColor indexed="64"/>
      </patternFill>
    </fill>
    <fill>
      <patternFill patternType="solid">
        <fgColor rgb="FFBFBFBF"/>
        <bgColor indexed="64"/>
      </patternFill>
    </fill>
    <fill>
      <patternFill patternType="solid">
        <fgColor theme="0" tint="-0.14999847407452621"/>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style="dashed">
        <color indexed="64"/>
      </left>
      <right style="thin">
        <color indexed="64"/>
      </right>
      <top style="thin">
        <color indexed="64"/>
      </top>
      <bottom style="thin">
        <color indexed="64"/>
      </bottom>
      <diagonal/>
    </border>
  </borders>
  <cellStyleXfs count="384">
    <xf numFmtId="0" fontId="0" fillId="0" borderId="0"/>
    <xf numFmtId="0" fontId="7" fillId="0" borderId="0" applyNumberFormat="0" applyFill="0" applyBorder="0" applyAlignment="0" applyProtection="0">
      <alignment vertical="top"/>
      <protection locked="0"/>
    </xf>
    <xf numFmtId="0" fontId="6" fillId="0" borderId="0"/>
    <xf numFmtId="0" fontId="6" fillId="0" borderId="0"/>
    <xf numFmtId="166"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alignment horizontal="left"/>
    </xf>
    <xf numFmtId="0" fontId="6" fillId="0" borderId="0" applyFont="0" applyFill="0" applyBorder="0" applyAlignment="0" applyProtection="0">
      <alignment horizontal="left"/>
    </xf>
    <xf numFmtId="0" fontId="6" fillId="0" borderId="0" applyFont="0" applyFill="0" applyBorder="0" applyAlignment="0" applyProtection="0">
      <alignment horizontal="left"/>
    </xf>
    <xf numFmtId="167" fontId="19" fillId="0" borderId="0" applyFill="0" applyBorder="0" applyProtection="0"/>
    <xf numFmtId="168" fontId="20" fillId="0" borderId="0" applyFont="0" applyFill="0" applyBorder="0" applyAlignment="0" applyProtection="0"/>
    <xf numFmtId="0" fontId="7" fillId="0" borderId="0" applyNumberFormat="0" applyFill="0" applyBorder="0" applyAlignment="0" applyProtection="0">
      <alignment vertical="top"/>
      <protection locked="0"/>
    </xf>
    <xf numFmtId="0" fontId="21" fillId="0" borderId="0" applyNumberFormat="0" applyFill="0" applyBorder="0" applyAlignment="0" applyProtection="0"/>
    <xf numFmtId="9" fontId="6" fillId="0" borderId="0" applyFont="0" applyFill="0" applyBorder="0" applyAlignment="0" applyProtection="0"/>
    <xf numFmtId="0" fontId="20" fillId="0" borderId="0"/>
    <xf numFmtId="0" fontId="6" fillId="0" borderId="0"/>
    <xf numFmtId="0" fontId="6" fillId="0" borderId="0"/>
    <xf numFmtId="0" fontId="20" fillId="0" borderId="0"/>
    <xf numFmtId="0" fontId="18" fillId="0" borderId="0"/>
    <xf numFmtId="0" fontId="18" fillId="0" borderId="0"/>
    <xf numFmtId="0" fontId="18" fillId="0" borderId="0"/>
    <xf numFmtId="0" fontId="18" fillId="0" borderId="0"/>
    <xf numFmtId="0" fontId="18" fillId="0" borderId="0"/>
    <xf numFmtId="0" fontId="4" fillId="0" borderId="0"/>
    <xf numFmtId="0" fontId="3" fillId="0" borderId="0"/>
    <xf numFmtId="0" fontId="4" fillId="0" borderId="0"/>
    <xf numFmtId="166"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alignment horizontal="left"/>
    </xf>
    <xf numFmtId="166" fontId="4" fillId="0" borderId="0" applyFont="0" applyFill="0" applyBorder="0" applyAlignment="0" applyProtection="0"/>
    <xf numFmtId="168" fontId="20"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alignment horizontal="left"/>
    </xf>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alignment horizontal="left"/>
    </xf>
    <xf numFmtId="0" fontId="4" fillId="0" borderId="0" applyFont="0" applyFill="0" applyBorder="0" applyAlignment="0" applyProtection="0">
      <alignment horizontal="left"/>
    </xf>
    <xf numFmtId="9" fontId="4" fillId="0" borderId="0" applyFont="0" applyFill="0" applyBorder="0" applyAlignment="0" applyProtection="0"/>
    <xf numFmtId="0" fontId="4" fillId="0" borderId="0"/>
    <xf numFmtId="0" fontId="4" fillId="0" borderId="0"/>
    <xf numFmtId="0" fontId="20" fillId="0" borderId="0"/>
    <xf numFmtId="0" fontId="20"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20" fillId="0" borderId="0"/>
    <xf numFmtId="0" fontId="3" fillId="0" borderId="0"/>
    <xf numFmtId="0" fontId="3" fillId="0" borderId="0"/>
    <xf numFmtId="0" fontId="3" fillId="0" borderId="0"/>
    <xf numFmtId="0" fontId="3" fillId="0" borderId="0"/>
    <xf numFmtId="0" fontId="3" fillId="0" borderId="0"/>
    <xf numFmtId="16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0" fillId="0" borderId="0"/>
    <xf numFmtId="0" fontId="2" fillId="0" borderId="0"/>
    <xf numFmtId="0" fontId="2" fillId="0" borderId="0"/>
    <xf numFmtId="0" fontId="2" fillId="0" borderId="0"/>
    <xf numFmtId="0" fontId="4" fillId="0" borderId="0"/>
    <xf numFmtId="0" fontId="20" fillId="0" borderId="0"/>
    <xf numFmtId="0" fontId="20" fillId="0" borderId="0"/>
    <xf numFmtId="0" fontId="2" fillId="0" borderId="0"/>
    <xf numFmtId="0" fontId="2" fillId="0" borderId="0"/>
    <xf numFmtId="169" fontId="2" fillId="0" borderId="0" applyFont="0" applyFill="0" applyBorder="0" applyAlignment="0" applyProtection="0"/>
    <xf numFmtId="0" fontId="2" fillId="3" borderId="18" applyNumberFormat="0" applyFont="0" applyAlignment="0" applyProtection="0"/>
    <xf numFmtId="0" fontId="4" fillId="0" borderId="0"/>
    <xf numFmtId="166" fontId="4" fillId="0" borderId="0" applyFont="0" applyFill="0" applyBorder="0" applyAlignment="0" applyProtection="0"/>
    <xf numFmtId="0" fontId="20"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3" borderId="1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applyFont="0" applyFill="0" applyBorder="0" applyAlignment="0" applyProtection="0"/>
    <xf numFmtId="0" fontId="1" fillId="3" borderId="1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18" applyNumberFormat="0" applyFont="0" applyAlignment="0" applyProtection="0"/>
    <xf numFmtId="0" fontId="20" fillId="0" borderId="0"/>
  </cellStyleXfs>
  <cellXfs count="211">
    <xf numFmtId="0" fontId="0" fillId="0" borderId="0" xfId="0"/>
    <xf numFmtId="0" fontId="6" fillId="0" borderId="0" xfId="0" applyFont="1" applyAlignment="1" applyProtection="1">
      <alignment horizontal="left" indent="1"/>
      <protection hidden="1"/>
    </xf>
    <xf numFmtId="0" fontId="6" fillId="0" borderId="0" xfId="0" applyFont="1" applyProtection="1">
      <protection hidden="1"/>
    </xf>
    <xf numFmtId="0" fontId="8" fillId="0" borderId="0" xfId="0" applyFont="1" applyAlignment="1" applyProtection="1">
      <alignment horizontal="left" indent="1"/>
      <protection hidden="1"/>
    </xf>
    <xf numFmtId="0" fontId="9" fillId="0" borderId="0" xfId="0" applyFont="1" applyFill="1" applyAlignment="1" applyProtection="1">
      <alignment horizontal="right" indent="1"/>
      <protection hidden="1"/>
    </xf>
    <xf numFmtId="0" fontId="6" fillId="0" borderId="0" xfId="0" applyFont="1" applyAlignment="1" applyProtection="1">
      <alignment horizontal="right" vertical="center" indent="1"/>
      <protection hidden="1"/>
    </xf>
    <xf numFmtId="0" fontId="12" fillId="0" borderId="0" xfId="0" applyFont="1" applyAlignment="1" applyProtection="1">
      <alignment horizontal="right" vertical="center" indent="1"/>
      <protection hidden="1"/>
    </xf>
    <xf numFmtId="0" fontId="0" fillId="0" borderId="0" xfId="0" applyProtection="1">
      <protection hidden="1"/>
    </xf>
    <xf numFmtId="0" fontId="0" fillId="0" borderId="0" xfId="0" applyAlignment="1" applyProtection="1">
      <alignment vertical="center"/>
      <protection locked="0"/>
    </xf>
    <xf numFmtId="0" fontId="6" fillId="0" borderId="0" xfId="0" applyFont="1" applyAlignment="1" applyProtection="1">
      <protection hidden="1"/>
    </xf>
    <xf numFmtId="0" fontId="16" fillId="0" borderId="0" xfId="0" applyFont="1" applyBorder="1" applyProtection="1">
      <protection hidden="1"/>
    </xf>
    <xf numFmtId="0" fontId="4" fillId="0" borderId="0" xfId="0" applyFont="1" applyAlignment="1" applyProtection="1">
      <alignment horizontal="left" indent="1"/>
      <protection hidden="1"/>
    </xf>
    <xf numFmtId="0" fontId="4" fillId="0" borderId="0" xfId="0" applyFont="1" applyProtection="1">
      <protection hidden="1"/>
    </xf>
    <xf numFmtId="0" fontId="4" fillId="0" borderId="0" xfId="50" applyAlignment="1" applyProtection="1">
      <alignment vertical="center"/>
      <protection hidden="1"/>
    </xf>
    <xf numFmtId="0" fontId="4" fillId="5" borderId="17" xfId="0" applyFont="1" applyFill="1" applyBorder="1" applyAlignment="1">
      <alignment horizontal="center" vertical="center" wrapText="1"/>
    </xf>
    <xf numFmtId="165" fontId="13" fillId="4" borderId="3" xfId="0" applyNumberFormat="1" applyFont="1" applyFill="1" applyBorder="1" applyAlignment="1" applyProtection="1">
      <alignment horizontal="left" vertical="center" indent="1"/>
      <protection hidden="1"/>
    </xf>
    <xf numFmtId="0" fontId="4" fillId="0" borderId="0" xfId="0" applyFont="1" applyAlignment="1" applyProtection="1">
      <alignment horizontal="left" vertical="center"/>
      <protection hidden="1"/>
    </xf>
    <xf numFmtId="0" fontId="6" fillId="0" borderId="0" xfId="0" applyFont="1" applyAlignment="1" applyProtection="1">
      <alignment vertical="center"/>
      <protection hidden="1"/>
    </xf>
    <xf numFmtId="0" fontId="0" fillId="0" borderId="0" xfId="0" applyAlignment="1" applyProtection="1">
      <alignment vertical="center"/>
      <protection hidden="1"/>
    </xf>
    <xf numFmtId="0" fontId="0" fillId="0" borderId="0" xfId="0" applyAlignment="1">
      <alignment vertical="center"/>
    </xf>
    <xf numFmtId="0" fontId="6" fillId="0" borderId="0" xfId="0" applyFont="1" applyAlignment="1" applyProtection="1">
      <alignment horizontal="left" vertical="center"/>
      <protection hidden="1"/>
    </xf>
    <xf numFmtId="0" fontId="0" fillId="2" borderId="0" xfId="0" applyFill="1" applyAlignment="1">
      <alignment vertical="center"/>
    </xf>
    <xf numFmtId="0" fontId="5" fillId="0" borderId="0" xfId="0" applyFont="1" applyAlignment="1" applyProtection="1">
      <alignment horizontal="left" vertical="center" indent="1"/>
      <protection hidden="1"/>
    </xf>
    <xf numFmtId="0" fontId="6" fillId="6" borderId="5" xfId="0" applyFont="1" applyFill="1" applyBorder="1" applyAlignment="1" applyProtection="1">
      <alignment horizontal="left" vertical="center" wrapText="1" indent="1"/>
      <protection locked="0"/>
    </xf>
    <xf numFmtId="0" fontId="6" fillId="6" borderId="6" xfId="0" applyFont="1" applyFill="1" applyBorder="1" applyAlignment="1" applyProtection="1">
      <alignment horizontal="left" vertical="center" wrapText="1" indent="1"/>
      <protection locked="0"/>
    </xf>
    <xf numFmtId="0" fontId="6" fillId="5" borderId="5" xfId="0" applyFont="1" applyFill="1" applyBorder="1" applyAlignment="1" applyProtection="1">
      <alignment horizontal="left" vertical="center" wrapText="1" indent="1"/>
      <protection hidden="1"/>
    </xf>
    <xf numFmtId="0" fontId="6" fillId="5" borderId="6" xfId="0" applyFont="1" applyFill="1" applyBorder="1" applyAlignment="1" applyProtection="1">
      <alignment horizontal="left" vertical="center" wrapText="1" indent="1"/>
      <protection hidden="1"/>
    </xf>
    <xf numFmtId="0" fontId="11" fillId="0" borderId="0" xfId="1" applyFont="1" applyAlignment="1" applyProtection="1">
      <alignment horizontal="left" vertical="center" indent="1"/>
      <protection hidden="1"/>
    </xf>
    <xf numFmtId="16" fontId="10" fillId="0" borderId="0" xfId="0" applyNumberFormat="1" applyFont="1" applyAlignment="1" applyProtection="1">
      <alignment horizontal="left" vertical="center" indent="1"/>
      <protection hidden="1"/>
    </xf>
    <xf numFmtId="0" fontId="9" fillId="0" borderId="0" xfId="0" applyFont="1" applyAlignment="1" applyProtection="1">
      <alignment horizontal="right" vertical="center" indent="1"/>
      <protection hidden="1"/>
    </xf>
    <xf numFmtId="0" fontId="6" fillId="5" borderId="7" xfId="0" applyFont="1" applyFill="1" applyBorder="1" applyAlignment="1" applyProtection="1">
      <alignment horizontal="left" vertical="center" wrapText="1" indent="1"/>
      <protection hidden="1"/>
    </xf>
    <xf numFmtId="49" fontId="15" fillId="6" borderId="7" xfId="1" applyNumberFormat="1" applyFont="1" applyFill="1" applyBorder="1" applyAlignment="1" applyProtection="1">
      <alignment horizontal="left" vertical="center" indent="1"/>
      <protection locked="0"/>
    </xf>
    <xf numFmtId="0" fontId="10" fillId="0" borderId="0" xfId="0" applyFont="1" applyAlignment="1" applyProtection="1">
      <alignment horizontal="left" indent="1"/>
      <protection hidden="1"/>
    </xf>
    <xf numFmtId="1" fontId="13" fillId="6" borderId="4" xfId="0" applyNumberFormat="1" applyFont="1" applyFill="1" applyBorder="1" applyAlignment="1" applyProtection="1">
      <alignment horizontal="left" vertical="center" indent="1"/>
      <protection locked="0"/>
    </xf>
    <xf numFmtId="0" fontId="17" fillId="5" borderId="4" xfId="0" applyFont="1" applyFill="1" applyBorder="1" applyAlignment="1" applyProtection="1">
      <alignment horizontal="left" indent="1"/>
      <protection hidden="1"/>
    </xf>
    <xf numFmtId="165" fontId="13" fillId="4" borderId="4" xfId="0" applyNumberFormat="1" applyFont="1" applyFill="1" applyBorder="1" applyAlignment="1" applyProtection="1">
      <alignment horizontal="left" vertical="center" indent="1"/>
      <protection hidden="1"/>
    </xf>
    <xf numFmtId="165" fontId="6" fillId="5" borderId="4" xfId="0" applyNumberFormat="1" applyFont="1" applyFill="1" applyBorder="1" applyAlignment="1" applyProtection="1">
      <alignment horizontal="left" vertical="center" indent="1"/>
      <protection hidden="1"/>
    </xf>
    <xf numFmtId="0" fontId="4" fillId="0" borderId="0" xfId="50" applyFont="1" applyAlignment="1" applyProtection="1">
      <alignment horizontal="left" vertical="center" indent="1"/>
      <protection hidden="1"/>
    </xf>
    <xf numFmtId="0" fontId="17" fillId="6" borderId="9" xfId="0" applyFont="1" applyFill="1" applyBorder="1" applyAlignment="1" applyProtection="1">
      <alignment horizontal="left" wrapText="1" indent="1"/>
      <protection locked="0"/>
    </xf>
    <xf numFmtId="0" fontId="22" fillId="0" borderId="0" xfId="0" applyFont="1" applyAlignment="1" applyProtection="1">
      <alignment horizontal="left" vertical="center"/>
      <protection hidden="1"/>
    </xf>
    <xf numFmtId="0" fontId="14" fillId="0" borderId="0" xfId="0" applyFont="1" applyAlignment="1" applyProtection="1">
      <alignment horizontal="left" vertical="center" indent="1"/>
      <protection hidden="1"/>
    </xf>
    <xf numFmtId="0" fontId="6" fillId="0" borderId="0" xfId="0" applyFont="1" applyAlignment="1" applyProtection="1">
      <alignment horizontal="center"/>
      <protection hidden="1"/>
    </xf>
    <xf numFmtId="0" fontId="6" fillId="5" borderId="5" xfId="0" applyFont="1" applyFill="1" applyBorder="1" applyAlignment="1" applyProtection="1">
      <alignment horizontal="center" vertical="center" wrapText="1"/>
      <protection hidden="1"/>
    </xf>
    <xf numFmtId="0" fontId="6" fillId="5" borderId="6" xfId="0" applyFont="1" applyFill="1" applyBorder="1" applyAlignment="1" applyProtection="1">
      <alignment horizontal="center" vertical="center" wrapText="1"/>
      <protection hidden="1"/>
    </xf>
    <xf numFmtId="0" fontId="4" fillId="5" borderId="23" xfId="0" applyFont="1" applyFill="1" applyBorder="1" applyAlignment="1" applyProtection="1">
      <alignment horizontal="left" vertical="center" wrapText="1" indent="1"/>
      <protection hidden="1"/>
    </xf>
    <xf numFmtId="0" fontId="4" fillId="5" borderId="21" xfId="0" applyFont="1" applyFill="1" applyBorder="1" applyAlignment="1" applyProtection="1">
      <alignment horizontal="left" vertical="center" wrapText="1" indent="1"/>
      <protection hidden="1"/>
    </xf>
    <xf numFmtId="0" fontId="4" fillId="5" borderId="1" xfId="0" applyFont="1" applyFill="1" applyBorder="1" applyAlignment="1" applyProtection="1">
      <alignment horizontal="left" vertical="center" wrapText="1" indent="1"/>
      <protection hidden="1"/>
    </xf>
    <xf numFmtId="0" fontId="4" fillId="5" borderId="22" xfId="0" applyFont="1" applyFill="1" applyBorder="1" applyAlignment="1" applyProtection="1">
      <alignment horizontal="left" vertical="center" indent="1"/>
      <protection hidden="1"/>
    </xf>
    <xf numFmtId="0" fontId="17" fillId="4" borderId="2" xfId="0" applyFont="1" applyFill="1" applyBorder="1" applyAlignment="1" applyProtection="1">
      <alignment horizontal="left" vertical="center" indent="1"/>
      <protection hidden="1"/>
    </xf>
    <xf numFmtId="0" fontId="17" fillId="4" borderId="13" xfId="0" applyFont="1" applyFill="1" applyBorder="1" applyAlignment="1" applyProtection="1">
      <alignment horizontal="left" vertical="center" indent="1"/>
      <protection hidden="1"/>
    </xf>
    <xf numFmtId="0" fontId="4" fillId="0" borderId="0" xfId="0" applyFont="1" applyAlignment="1" applyProtection="1">
      <alignment vertical="center"/>
      <protection hidden="1"/>
    </xf>
    <xf numFmtId="0" fontId="4" fillId="5" borderId="4" xfId="0" applyFont="1" applyFill="1" applyBorder="1" applyAlignment="1">
      <alignment horizontal="center" vertical="center" wrapText="1"/>
    </xf>
    <xf numFmtId="0" fontId="0" fillId="0" borderId="0" xfId="0" applyFill="1" applyAlignment="1" applyProtection="1">
      <alignment vertical="center" wrapText="1"/>
      <protection hidden="1"/>
    </xf>
    <xf numFmtId="0" fontId="4" fillId="0" borderId="0" xfId="0" applyFont="1" applyFill="1" applyAlignment="1" applyProtection="1">
      <alignment vertical="center" wrapText="1"/>
      <protection hidden="1"/>
    </xf>
    <xf numFmtId="0" fontId="4" fillId="0" borderId="0" xfId="0" applyFont="1" applyFill="1" applyAlignment="1" applyProtection="1">
      <alignment horizontal="left" vertical="center" indent="1"/>
      <protection hidden="1"/>
    </xf>
    <xf numFmtId="4" fontId="4" fillId="6" borderId="19" xfId="0" applyNumberFormat="1" applyFont="1" applyFill="1" applyBorder="1" applyAlignment="1" applyProtection="1">
      <alignment horizontal="right" vertical="center" indent="2"/>
      <protection locked="0"/>
    </xf>
    <xf numFmtId="4" fontId="4" fillId="6" borderId="20" xfId="0" applyNumberFormat="1" applyFont="1" applyFill="1" applyBorder="1" applyAlignment="1" applyProtection="1">
      <alignment horizontal="right" vertical="center" indent="2"/>
      <protection locked="0"/>
    </xf>
    <xf numFmtId="4" fontId="4" fillId="8" borderId="20" xfId="0" applyNumberFormat="1" applyFont="1" applyFill="1" applyBorder="1" applyAlignment="1" applyProtection="1">
      <alignment horizontal="right" vertical="center" indent="2"/>
      <protection locked="0"/>
    </xf>
    <xf numFmtId="4" fontId="4" fillId="6" borderId="16" xfId="0" applyNumberFormat="1" applyFont="1" applyFill="1" applyBorder="1" applyAlignment="1" applyProtection="1">
      <alignment horizontal="right" vertical="center" indent="2"/>
      <protection locked="0"/>
    </xf>
    <xf numFmtId="4" fontId="4" fillId="6" borderId="4" xfId="0" applyNumberFormat="1" applyFont="1" applyFill="1" applyBorder="1" applyAlignment="1" applyProtection="1">
      <alignment horizontal="right" vertical="center" indent="2"/>
      <protection locked="0"/>
    </xf>
    <xf numFmtId="0" fontId="4" fillId="6" borderId="6" xfId="0" applyFont="1" applyFill="1" applyBorder="1" applyAlignment="1" applyProtection="1">
      <alignment horizontal="left" vertical="center" wrapText="1" indent="1"/>
      <protection locked="0"/>
    </xf>
    <xf numFmtId="0" fontId="20" fillId="0" borderId="0" xfId="383" applyAlignment="1" applyProtection="1">
      <alignment horizontal="left" indent="1"/>
      <protection hidden="1"/>
    </xf>
    <xf numFmtId="0" fontId="4" fillId="0" borderId="0" xfId="0" applyFont="1" applyAlignment="1" applyProtection="1">
      <alignment wrapText="1"/>
      <protection hidden="1"/>
    </xf>
    <xf numFmtId="0" fontId="5" fillId="0" borderId="0" xfId="383" applyFont="1" applyAlignment="1" applyProtection="1">
      <alignment horizontal="left" indent="1"/>
      <protection hidden="1"/>
    </xf>
    <xf numFmtId="0" fontId="0" fillId="2" borderId="0" xfId="0" applyFill="1" applyProtection="1">
      <protection hidden="1"/>
    </xf>
    <xf numFmtId="0" fontId="24" fillId="9" borderId="0" xfId="0" applyFont="1" applyFill="1" applyAlignment="1" applyProtection="1">
      <alignment vertical="center"/>
      <protection hidden="1"/>
    </xf>
    <xf numFmtId="3" fontId="4" fillId="10" borderId="30" xfId="0" applyNumberFormat="1" applyFont="1" applyFill="1" applyBorder="1" applyAlignment="1" applyProtection="1">
      <alignment horizontal="right"/>
      <protection hidden="1"/>
    </xf>
    <xf numFmtId="3" fontId="4" fillId="10" borderId="1" xfId="0" applyNumberFormat="1" applyFont="1" applyFill="1" applyBorder="1" applyAlignment="1" applyProtection="1">
      <alignment horizontal="right"/>
      <protection hidden="1"/>
    </xf>
    <xf numFmtId="3" fontId="4" fillId="10" borderId="4" xfId="0" applyNumberFormat="1" applyFont="1" applyFill="1" applyBorder="1" applyProtection="1">
      <protection hidden="1"/>
    </xf>
    <xf numFmtId="2" fontId="0" fillId="0" borderId="0" xfId="0" applyNumberFormat="1" applyProtection="1">
      <protection hidden="1"/>
    </xf>
    <xf numFmtId="0" fontId="9" fillId="10" borderId="1" xfId="0" applyFont="1" applyFill="1" applyBorder="1" applyAlignment="1" applyProtection="1">
      <alignment horizontal="left" vertical="center" indent="1"/>
      <protection hidden="1"/>
    </xf>
    <xf numFmtId="0" fontId="9" fillId="10" borderId="2" xfId="0" applyFont="1" applyFill="1" applyBorder="1" applyAlignment="1" applyProtection="1">
      <alignment horizontal="center" vertical="center"/>
      <protection hidden="1"/>
    </xf>
    <xf numFmtId="0" fontId="24" fillId="0" borderId="0" xfId="0" applyFont="1" applyProtection="1">
      <protection hidden="1"/>
    </xf>
    <xf numFmtId="0" fontId="20" fillId="0" borderId="0" xfId="383" applyFont="1" applyAlignment="1" applyProtection="1">
      <alignment horizontal="left" indent="1"/>
      <protection hidden="1"/>
    </xf>
    <xf numFmtId="0" fontId="4" fillId="0" borderId="0" xfId="0" applyFont="1" applyAlignment="1" applyProtection="1">
      <alignment horizontal="left"/>
      <protection hidden="1"/>
    </xf>
    <xf numFmtId="0" fontId="4" fillId="2" borderId="0" xfId="0" applyFont="1" applyFill="1" applyProtection="1">
      <protection hidden="1"/>
    </xf>
    <xf numFmtId="0" fontId="4" fillId="2" borderId="0" xfId="0" applyFont="1" applyFill="1" applyAlignment="1" applyProtection="1">
      <alignment horizontal="left" indent="1"/>
      <protection hidden="1"/>
    </xf>
    <xf numFmtId="0" fontId="4" fillId="2" borderId="0" xfId="0" applyFont="1" applyFill="1" applyAlignment="1" applyProtection="1">
      <protection hidden="1"/>
    </xf>
    <xf numFmtId="0" fontId="4" fillId="0" borderId="0" xfId="0" applyNumberFormat="1" applyFont="1" applyFill="1" applyAlignment="1" applyProtection="1">
      <protection hidden="1"/>
    </xf>
    <xf numFmtId="0" fontId="4" fillId="11" borderId="5" xfId="0" applyFont="1" applyFill="1" applyBorder="1" applyAlignment="1" applyProtection="1">
      <alignment horizontal="left" indent="1"/>
      <protection hidden="1"/>
    </xf>
    <xf numFmtId="0" fontId="4" fillId="11" borderId="6" xfId="0" applyFont="1" applyFill="1" applyBorder="1" applyAlignment="1" applyProtection="1">
      <alignment horizontal="left" indent="1"/>
      <protection hidden="1"/>
    </xf>
    <xf numFmtId="0" fontId="4" fillId="11" borderId="29" xfId="0" applyFont="1" applyFill="1" applyBorder="1" applyAlignment="1" applyProtection="1">
      <alignment horizontal="left" indent="1"/>
      <protection hidden="1"/>
    </xf>
    <xf numFmtId="0" fontId="4" fillId="11" borderId="4" xfId="0" applyFont="1" applyFill="1" applyBorder="1" applyAlignment="1" applyProtection="1">
      <alignment horizontal="left" vertical="center" indent="1"/>
      <protection hidden="1"/>
    </xf>
    <xf numFmtId="172" fontId="9" fillId="11" borderId="2" xfId="0" applyNumberFormat="1" applyFont="1" applyFill="1" applyBorder="1" applyAlignment="1" applyProtection="1">
      <alignment horizontal="left" vertical="center" indent="1"/>
      <protection hidden="1"/>
    </xf>
    <xf numFmtId="172" fontId="4" fillId="11" borderId="2" xfId="0" applyNumberFormat="1" applyFont="1" applyFill="1" applyBorder="1" applyAlignment="1" applyProtection="1">
      <alignment vertical="center"/>
      <protection hidden="1"/>
    </xf>
    <xf numFmtId="0" fontId="4" fillId="11" borderId="1" xfId="0" applyFont="1" applyFill="1" applyBorder="1" applyAlignment="1" applyProtection="1">
      <alignment horizontal="center" vertical="center" wrapText="1"/>
      <protection hidden="1"/>
    </xf>
    <xf numFmtId="0" fontId="4" fillId="11" borderId="4" xfId="0" applyFont="1" applyFill="1" applyBorder="1" applyAlignment="1" applyProtection="1">
      <alignment horizontal="center" vertical="center" wrapText="1"/>
      <protection hidden="1"/>
    </xf>
    <xf numFmtId="0" fontId="4" fillId="5" borderId="17" xfId="50" applyNumberFormat="1" applyFont="1" applyFill="1" applyBorder="1" applyAlignment="1" applyProtection="1">
      <alignment horizontal="center" vertical="center" wrapText="1"/>
      <protection hidden="1"/>
    </xf>
    <xf numFmtId="170" fontId="4" fillId="7" borderId="28" xfId="0" applyNumberFormat="1" applyFont="1" applyFill="1" applyBorder="1" applyAlignment="1" applyProtection="1">
      <alignment horizontal="right"/>
      <protection locked="0" hidden="1"/>
    </xf>
    <xf numFmtId="170" fontId="4" fillId="7" borderId="27" xfId="0" applyNumberFormat="1" applyFont="1" applyFill="1" applyBorder="1" applyAlignment="1" applyProtection="1">
      <alignment horizontal="right"/>
      <protection locked="0" hidden="1"/>
    </xf>
    <xf numFmtId="3" fontId="4" fillId="11" borderId="4" xfId="0" applyNumberFormat="1" applyFont="1" applyFill="1" applyBorder="1" applyAlignment="1" applyProtection="1">
      <alignment horizontal="center" vertical="center"/>
      <protection hidden="1"/>
    </xf>
    <xf numFmtId="170" fontId="4" fillId="11" borderId="5" xfId="0" applyNumberFormat="1" applyFont="1" applyFill="1" applyBorder="1" applyProtection="1">
      <protection hidden="1"/>
    </xf>
    <xf numFmtId="170" fontId="4" fillId="11" borderId="6" xfId="0" applyNumberFormat="1" applyFont="1" applyFill="1" applyBorder="1" applyProtection="1">
      <protection hidden="1"/>
    </xf>
    <xf numFmtId="170" fontId="4" fillId="11" borderId="7" xfId="0" applyNumberFormat="1" applyFont="1" applyFill="1" applyBorder="1" applyProtection="1">
      <protection hidden="1"/>
    </xf>
    <xf numFmtId="170" fontId="4" fillId="11" borderId="4" xfId="0" applyNumberFormat="1" applyFont="1" applyFill="1" applyBorder="1" applyProtection="1">
      <protection hidden="1"/>
    </xf>
    <xf numFmtId="3" fontId="4" fillId="7" borderId="6" xfId="0" applyNumberFormat="1" applyFont="1" applyFill="1" applyBorder="1" applyAlignment="1" applyProtection="1">
      <alignment horizontal="right"/>
      <protection locked="0" hidden="1"/>
    </xf>
    <xf numFmtId="3" fontId="4" fillId="7" borderId="31" xfId="0" applyNumberFormat="1" applyFont="1" applyFill="1" applyBorder="1" applyAlignment="1" applyProtection="1">
      <alignment horizontal="right"/>
      <protection locked="0" hidden="1"/>
    </xf>
    <xf numFmtId="0" fontId="4" fillId="11" borderId="4" xfId="0" applyFont="1" applyFill="1" applyBorder="1" applyAlignment="1" applyProtection="1">
      <alignment horizontal="left" vertical="center" wrapText="1" indent="1"/>
      <protection hidden="1"/>
    </xf>
    <xf numFmtId="0" fontId="4" fillId="11" borderId="31" xfId="0" applyFont="1" applyFill="1" applyBorder="1" applyAlignment="1" applyProtection="1">
      <alignment horizontal="left" vertical="center" wrapText="1" indent="1"/>
      <protection hidden="1"/>
    </xf>
    <xf numFmtId="0" fontId="4" fillId="11" borderId="8" xfId="0" applyFont="1" applyFill="1" applyBorder="1" applyAlignment="1" applyProtection="1">
      <alignment horizontal="center"/>
      <protection hidden="1"/>
    </xf>
    <xf numFmtId="0" fontId="4" fillId="11" borderId="6" xfId="0" applyFont="1" applyFill="1" applyBorder="1" applyAlignment="1" applyProtection="1">
      <alignment horizontal="left" vertical="center" wrapText="1" indent="1"/>
      <protection hidden="1"/>
    </xf>
    <xf numFmtId="0" fontId="4" fillId="11" borderId="29" xfId="0" applyFont="1" applyFill="1" applyBorder="1" applyAlignment="1" applyProtection="1">
      <alignment horizontal="center"/>
      <protection hidden="1"/>
    </xf>
    <xf numFmtId="0" fontId="4" fillId="11" borderId="7" xfId="0" applyFont="1" applyFill="1" applyBorder="1" applyAlignment="1" applyProtection="1">
      <alignment horizontal="left" vertical="center" wrapText="1" indent="1"/>
      <protection hidden="1"/>
    </xf>
    <xf numFmtId="0" fontId="4" fillId="11" borderId="7" xfId="0" applyFont="1" applyFill="1" applyBorder="1" applyAlignment="1" applyProtection="1">
      <alignment horizontal="center"/>
      <protection hidden="1"/>
    </xf>
    <xf numFmtId="0" fontId="4" fillId="7" borderId="4" xfId="50" applyFont="1" applyFill="1" applyBorder="1" applyAlignment="1" applyProtection="1">
      <alignment horizontal="center" vertical="center" wrapText="1"/>
      <protection hidden="1"/>
    </xf>
    <xf numFmtId="3" fontId="4" fillId="7" borderId="5" xfId="50" applyNumberFormat="1" applyFont="1" applyFill="1" applyBorder="1" applyAlignment="1" applyProtection="1">
      <alignment horizontal="right"/>
      <protection locked="0" hidden="1"/>
    </xf>
    <xf numFmtId="3" fontId="4" fillId="7" borderId="6" xfId="50" applyNumberFormat="1" applyFont="1" applyFill="1" applyBorder="1" applyAlignment="1" applyProtection="1">
      <alignment horizontal="right"/>
      <protection locked="0" hidden="1"/>
    </xf>
    <xf numFmtId="4" fontId="4" fillId="7" borderId="7" xfId="50" applyNumberFormat="1" applyFont="1" applyFill="1" applyBorder="1" applyAlignment="1" applyProtection="1">
      <alignment horizontal="right"/>
      <protection locked="0" hidden="1"/>
    </xf>
    <xf numFmtId="3" fontId="4" fillId="7" borderId="31" xfId="50" applyNumberFormat="1" applyFont="1" applyFill="1" applyBorder="1" applyAlignment="1" applyProtection="1">
      <alignment horizontal="right"/>
      <protection locked="0" hidden="1"/>
    </xf>
    <xf numFmtId="165" fontId="13" fillId="11" borderId="4" xfId="0" applyNumberFormat="1" applyFont="1" applyFill="1" applyBorder="1" applyAlignment="1" applyProtection="1">
      <alignment horizontal="left" vertical="center" indent="1"/>
      <protection hidden="1"/>
    </xf>
    <xf numFmtId="0" fontId="4" fillId="0" borderId="0" xfId="50" applyNumberFormat="1" applyFont="1" applyAlignment="1" applyProtection="1">
      <alignment horizontal="left" vertical="center" indent="1"/>
      <protection hidden="1"/>
    </xf>
    <xf numFmtId="0" fontId="22" fillId="0" borderId="0" xfId="0" applyFont="1" applyAlignment="1" applyProtection="1">
      <alignment vertical="center"/>
      <protection hidden="1"/>
    </xf>
    <xf numFmtId="0" fontId="22" fillId="0" borderId="0" xfId="0" applyFont="1" applyProtection="1">
      <protection hidden="1"/>
    </xf>
    <xf numFmtId="3" fontId="4" fillId="11" borderId="5" xfId="0" applyNumberFormat="1" applyFont="1" applyFill="1" applyBorder="1" applyAlignment="1" applyProtection="1">
      <alignment horizontal="center"/>
      <protection hidden="1"/>
    </xf>
    <xf numFmtId="3" fontId="4" fillId="11" borderId="6" xfId="0" applyNumberFormat="1" applyFont="1" applyFill="1" applyBorder="1" applyAlignment="1" applyProtection="1">
      <alignment horizontal="center"/>
      <protection hidden="1"/>
    </xf>
    <xf numFmtId="164" fontId="4" fillId="6" borderId="5" xfId="0" applyNumberFormat="1" applyFont="1" applyFill="1" applyBorder="1" applyAlignment="1" applyProtection="1">
      <alignment horizontal="left" vertical="center" indent="1"/>
      <protection locked="0"/>
    </xf>
    <xf numFmtId="49" fontId="4" fillId="6" borderId="6" xfId="0" applyNumberFormat="1" applyFont="1" applyFill="1" applyBorder="1" applyAlignment="1" applyProtection="1">
      <alignment horizontal="left" vertical="center" indent="1"/>
      <protection locked="0"/>
    </xf>
    <xf numFmtId="0" fontId="4" fillId="0" borderId="0" xfId="0" applyFont="1" applyAlignment="1">
      <alignment vertical="center"/>
    </xf>
    <xf numFmtId="0" fontId="4" fillId="12" borderId="32" xfId="50" applyNumberFormat="1" applyFont="1" applyFill="1" applyBorder="1" applyAlignment="1" applyProtection="1">
      <alignment horizontal="center" vertical="center" wrapText="1"/>
      <protection hidden="1"/>
    </xf>
    <xf numFmtId="0" fontId="4" fillId="12" borderId="1" xfId="0" applyFont="1" applyFill="1" applyBorder="1" applyAlignment="1" applyProtection="1">
      <alignment horizontal="center" vertical="center" wrapText="1"/>
      <protection hidden="1"/>
    </xf>
    <xf numFmtId="3" fontId="4" fillId="8" borderId="6" xfId="0" applyNumberFormat="1" applyFont="1" applyFill="1" applyBorder="1" applyAlignment="1" applyProtection="1">
      <alignment horizontal="right"/>
      <protection locked="0" hidden="1"/>
    </xf>
    <xf numFmtId="3" fontId="4" fillId="8" borderId="31" xfId="0" applyNumberFormat="1" applyFont="1" applyFill="1" applyBorder="1" applyAlignment="1" applyProtection="1">
      <alignment horizontal="right"/>
      <protection locked="0" hidden="1"/>
    </xf>
    <xf numFmtId="0" fontId="4" fillId="12" borderId="17" xfId="0" applyFont="1" applyFill="1" applyBorder="1" applyAlignment="1">
      <alignment horizontal="center" vertical="center" wrapText="1"/>
    </xf>
    <xf numFmtId="0" fontId="0" fillId="0" borderId="0" xfId="0" applyBorder="1" applyAlignment="1">
      <alignment horizontal="left" vertical="center" wrapText="1" indent="1"/>
    </xf>
    <xf numFmtId="0" fontId="4" fillId="0" borderId="0" xfId="0" applyFont="1" applyBorder="1" applyAlignment="1">
      <alignment horizontal="left" vertical="center" indent="1"/>
    </xf>
    <xf numFmtId="170" fontId="4" fillId="11" borderId="2" xfId="0" applyNumberFormat="1" applyFont="1" applyFill="1" applyBorder="1" applyAlignment="1" applyProtection="1">
      <alignment vertical="center"/>
      <protection hidden="1"/>
    </xf>
    <xf numFmtId="0" fontId="22" fillId="0" borderId="12" xfId="0" applyFont="1" applyBorder="1" applyAlignment="1" applyProtection="1">
      <alignment horizontal="left" vertical="center" indent="1"/>
      <protection hidden="1"/>
    </xf>
    <xf numFmtId="0" fontId="4" fillId="0" borderId="12" xfId="0" applyFont="1" applyBorder="1" applyAlignment="1">
      <alignment horizontal="left" vertical="center" indent="1"/>
    </xf>
    <xf numFmtId="0" fontId="20" fillId="5" borderId="10" xfId="131" applyFont="1" applyFill="1" applyBorder="1" applyAlignment="1" applyProtection="1">
      <alignment horizontal="left" vertical="center" wrapText="1" indent="1"/>
      <protection hidden="1"/>
    </xf>
    <xf numFmtId="0" fontId="0" fillId="0" borderId="24" xfId="0" applyBorder="1" applyAlignment="1">
      <alignment horizontal="left" vertical="center" wrapText="1" indent="1"/>
    </xf>
    <xf numFmtId="0" fontId="0" fillId="0" borderId="11" xfId="0" applyBorder="1" applyAlignment="1">
      <alignment horizontal="left" vertical="center" wrapText="1" indent="1"/>
    </xf>
    <xf numFmtId="0" fontId="0" fillId="0" borderId="26" xfId="0" applyBorder="1" applyAlignment="1">
      <alignment horizontal="left" vertical="center" wrapText="1" indent="1"/>
    </xf>
    <xf numFmtId="0" fontId="4" fillId="7" borderId="9" xfId="0" applyFont="1" applyFill="1" applyBorder="1" applyAlignment="1" applyProtection="1">
      <alignment horizontal="center" vertical="center"/>
      <protection locked="0"/>
    </xf>
    <xf numFmtId="0" fontId="0" fillId="7" borderId="3" xfId="0" applyFill="1" applyBorder="1" applyAlignment="1" applyProtection="1">
      <alignment horizontal="center" vertical="center"/>
      <protection locked="0"/>
    </xf>
    <xf numFmtId="0" fontId="9" fillId="0" borderId="0" xfId="50" applyFont="1" applyAlignment="1" applyProtection="1">
      <alignment horizontal="left" vertical="center" wrapText="1" indent="1"/>
      <protection hidden="1"/>
    </xf>
    <xf numFmtId="0" fontId="4" fillId="7" borderId="3" xfId="0" applyFont="1" applyFill="1" applyBorder="1" applyAlignment="1" applyProtection="1">
      <alignment horizontal="center" vertical="center"/>
      <protection locked="0"/>
    </xf>
    <xf numFmtId="0" fontId="4" fillId="0" borderId="0" xfId="130" applyFont="1" applyAlignment="1" applyProtection="1">
      <alignment horizontal="left" vertical="center" indent="1"/>
      <protection hidden="1"/>
    </xf>
    <xf numFmtId="0" fontId="4" fillId="0" borderId="0" xfId="50" applyAlignment="1">
      <alignment horizontal="left" vertical="center" indent="1"/>
    </xf>
    <xf numFmtId="0" fontId="4" fillId="0" borderId="0" xfId="130" applyFont="1" applyAlignment="1" applyProtection="1">
      <alignment horizontal="left" vertical="center" wrapText="1" indent="1"/>
      <protection hidden="1"/>
    </xf>
    <xf numFmtId="0" fontId="4" fillId="0" borderId="0" xfId="50" applyAlignment="1">
      <alignment horizontal="left" vertical="center" wrapText="1" indent="1"/>
    </xf>
    <xf numFmtId="165" fontId="13" fillId="5" borderId="9" xfId="50" applyNumberFormat="1" applyFont="1" applyFill="1" applyBorder="1" applyAlignment="1" applyProtection="1">
      <alignment horizontal="left" vertical="center" indent="1"/>
      <protection hidden="1"/>
    </xf>
    <xf numFmtId="0" fontId="4" fillId="5" borderId="8" xfId="50" applyFill="1" applyBorder="1" applyAlignment="1">
      <alignment horizontal="left" vertical="center" indent="1"/>
    </xf>
    <xf numFmtId="0" fontId="4" fillId="5" borderId="3" xfId="50" applyFill="1" applyBorder="1" applyAlignment="1">
      <alignment horizontal="left" vertical="center" indent="1"/>
    </xf>
    <xf numFmtId="0" fontId="13" fillId="4" borderId="1" xfId="0" applyFont="1" applyFill="1" applyBorder="1" applyAlignment="1" applyProtection="1">
      <alignment horizontal="left" vertical="center" wrapText="1" indent="1"/>
      <protection hidden="1"/>
    </xf>
    <xf numFmtId="0" fontId="0" fillId="4" borderId="2" xfId="0" applyFill="1" applyBorder="1" applyAlignment="1">
      <alignment horizontal="left" vertical="center" wrapText="1" indent="1"/>
    </xf>
    <xf numFmtId="1" fontId="4" fillId="6" borderId="10" xfId="50" applyNumberFormat="1" applyFont="1" applyFill="1" applyBorder="1" applyAlignment="1" applyProtection="1">
      <alignment horizontal="left" vertical="center" wrapText="1"/>
      <protection locked="0"/>
    </xf>
    <xf numFmtId="0" fontId="0" fillId="0" borderId="24" xfId="0" applyBorder="1" applyAlignment="1">
      <alignment horizontal="left" vertical="center" wrapText="1"/>
    </xf>
    <xf numFmtId="0" fontId="0" fillId="0" borderId="12" xfId="0" applyBorder="1" applyAlignment="1">
      <alignment horizontal="left" vertical="center" wrapText="1"/>
    </xf>
    <xf numFmtId="0" fontId="0" fillId="0" borderId="25" xfId="0" applyBorder="1" applyAlignment="1">
      <alignment horizontal="left" vertical="center" wrapText="1"/>
    </xf>
    <xf numFmtId="0" fontId="0" fillId="0" borderId="11" xfId="0" applyBorder="1" applyAlignment="1">
      <alignment horizontal="left" vertical="center" wrapText="1"/>
    </xf>
    <xf numFmtId="0" fontId="0" fillId="0" borderId="26" xfId="0" applyBorder="1" applyAlignment="1">
      <alignment horizontal="left" vertical="center" wrapText="1"/>
    </xf>
    <xf numFmtId="0" fontId="4" fillId="5" borderId="9"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0" fillId="0" borderId="3" xfId="0" applyBorder="1" applyAlignment="1">
      <alignment horizontal="center" vertical="center" wrapText="1"/>
    </xf>
    <xf numFmtId="0" fontId="4" fillId="8" borderId="9" xfId="0" applyFont="1" applyFill="1" applyBorder="1" applyAlignment="1" applyProtection="1">
      <alignment horizontal="center" vertical="center" wrapText="1"/>
      <protection locked="0"/>
    </xf>
    <xf numFmtId="0" fontId="4" fillId="8" borderId="8" xfId="0" applyFont="1" applyFill="1" applyBorder="1" applyAlignment="1" applyProtection="1">
      <alignment horizontal="center" vertical="center" wrapText="1"/>
      <protection locked="0"/>
    </xf>
    <xf numFmtId="0" fontId="13" fillId="4" borderId="1" xfId="50" applyFont="1" applyFill="1" applyBorder="1" applyAlignment="1" applyProtection="1">
      <alignment horizontal="left" vertical="center" indent="1"/>
      <protection hidden="1"/>
    </xf>
    <xf numFmtId="0" fontId="4" fillId="4" borderId="13" xfId="50" applyFill="1" applyBorder="1" applyAlignment="1">
      <alignment horizontal="left" vertical="center" indent="1"/>
    </xf>
    <xf numFmtId="0" fontId="4" fillId="5" borderId="9" xfId="0" applyFont="1" applyFill="1" applyBorder="1" applyAlignment="1" applyProtection="1">
      <alignment horizontal="left" vertical="center" wrapText="1" indent="1"/>
      <protection hidden="1"/>
    </xf>
    <xf numFmtId="0" fontId="4" fillId="5" borderId="8" xfId="0" applyFont="1" applyFill="1" applyBorder="1" applyAlignment="1" applyProtection="1">
      <alignment horizontal="left" vertical="center" wrapText="1" indent="1"/>
      <protection hidden="1"/>
    </xf>
    <xf numFmtId="0" fontId="4" fillId="5" borderId="3" xfId="0" applyFont="1" applyFill="1" applyBorder="1" applyAlignment="1" applyProtection="1">
      <alignment horizontal="left" vertical="center" wrapText="1" indent="1"/>
      <protection hidden="1"/>
    </xf>
    <xf numFmtId="0" fontId="17" fillId="4" borderId="1" xfId="0" applyFont="1" applyFill="1" applyBorder="1" applyAlignment="1" applyProtection="1">
      <alignment horizontal="left" vertical="center" wrapText="1"/>
      <protection hidden="1"/>
    </xf>
    <xf numFmtId="0" fontId="17" fillId="4" borderId="13" xfId="0" applyFont="1" applyFill="1" applyBorder="1" applyAlignment="1">
      <alignment horizontal="left" vertical="center" wrapText="1"/>
    </xf>
    <xf numFmtId="0" fontId="4" fillId="0" borderId="0" xfId="0" applyFont="1" applyFill="1" applyAlignment="1" applyProtection="1">
      <alignment horizontal="left" vertical="center" wrapText="1" indent="1"/>
      <protection hidden="1"/>
    </xf>
    <xf numFmtId="0" fontId="9" fillId="5" borderId="13"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9" xfId="54" applyFont="1" applyFill="1" applyBorder="1" applyAlignment="1" applyProtection="1">
      <alignment horizontal="left" vertical="center" wrapText="1" indent="1"/>
      <protection hidden="1"/>
    </xf>
    <xf numFmtId="0" fontId="9" fillId="5" borderId="8" xfId="54" applyFont="1" applyFill="1" applyBorder="1" applyAlignment="1" applyProtection="1">
      <alignment horizontal="left" vertical="center" wrapText="1" indent="1"/>
      <protection hidden="1"/>
    </xf>
    <xf numFmtId="0" fontId="9" fillId="5" borderId="3" xfId="50" applyFont="1" applyFill="1" applyBorder="1" applyAlignment="1">
      <alignment horizontal="left" vertical="center" wrapText="1" indent="1"/>
    </xf>
    <xf numFmtId="0" fontId="9" fillId="5" borderId="10" xfId="54" applyFont="1" applyFill="1" applyBorder="1" applyAlignment="1" applyProtection="1">
      <alignment horizontal="left" vertical="center" wrapText="1" indent="1"/>
      <protection hidden="1"/>
    </xf>
    <xf numFmtId="0" fontId="9" fillId="5" borderId="15" xfId="50" applyFont="1" applyFill="1" applyBorder="1" applyAlignment="1">
      <alignment horizontal="left" vertical="center" wrapText="1" indent="1"/>
    </xf>
    <xf numFmtId="0" fontId="9" fillId="5" borderId="12" xfId="54" applyFont="1" applyFill="1" applyBorder="1" applyAlignment="1" applyProtection="1">
      <alignment horizontal="left" vertical="center" wrapText="1" indent="1"/>
      <protection hidden="1"/>
    </xf>
    <xf numFmtId="0" fontId="9" fillId="5" borderId="0" xfId="50" applyFont="1" applyFill="1" applyBorder="1" applyAlignment="1">
      <alignment horizontal="left" vertical="center" wrapText="1" indent="1"/>
    </xf>
    <xf numFmtId="0" fontId="9" fillId="5" borderId="11" xfId="50" applyFont="1" applyFill="1" applyBorder="1" applyAlignment="1">
      <alignment horizontal="left" vertical="center" wrapText="1" indent="1"/>
    </xf>
    <xf numFmtId="0" fontId="9" fillId="5" borderId="14" xfId="50" applyFont="1" applyFill="1" applyBorder="1" applyAlignment="1">
      <alignment horizontal="left" vertical="center" wrapText="1" indent="1"/>
    </xf>
    <xf numFmtId="0" fontId="9" fillId="5" borderId="1" xfId="50" applyFont="1" applyFill="1" applyBorder="1" applyAlignment="1">
      <alignment horizontal="center" vertical="center" wrapText="1"/>
    </xf>
    <xf numFmtId="0" fontId="9" fillId="5" borderId="13" xfId="50" applyFont="1" applyFill="1" applyBorder="1" applyAlignment="1">
      <alignment horizontal="center" vertical="center" wrapText="1"/>
    </xf>
    <xf numFmtId="0" fontId="9" fillId="5" borderId="2" xfId="50" applyFont="1" applyFill="1" applyBorder="1" applyAlignment="1">
      <alignment horizontal="center" vertical="center" wrapText="1"/>
    </xf>
    <xf numFmtId="0" fontId="4" fillId="12" borderId="4" xfId="50" applyFont="1" applyFill="1" applyBorder="1" applyAlignment="1">
      <alignment horizontal="center" vertical="center" wrapText="1"/>
    </xf>
    <xf numFmtId="0" fontId="4" fillId="5" borderId="4" xfId="50" applyFont="1" applyFill="1" applyBorder="1" applyAlignment="1">
      <alignment horizontal="center" vertical="center" wrapText="1"/>
    </xf>
    <xf numFmtId="0" fontId="4" fillId="5" borderId="3" xfId="0" applyFont="1" applyFill="1" applyBorder="1" applyAlignment="1">
      <alignment horizontal="center" vertical="center" wrapText="1"/>
    </xf>
    <xf numFmtId="171" fontId="9" fillId="11" borderId="8" xfId="0" applyNumberFormat="1" applyFont="1" applyFill="1" applyBorder="1" applyAlignment="1" applyProtection="1">
      <alignment horizontal="left" vertical="center" wrapText="1" indent="1"/>
      <protection hidden="1"/>
    </xf>
    <xf numFmtId="171" fontId="9" fillId="11" borderId="9" xfId="0" applyNumberFormat="1" applyFont="1" applyFill="1" applyBorder="1" applyAlignment="1" applyProtection="1">
      <alignment horizontal="left" vertical="center" wrapText="1" indent="1"/>
      <protection hidden="1"/>
    </xf>
    <xf numFmtId="171" fontId="9" fillId="11" borderId="3" xfId="0" applyNumberFormat="1" applyFont="1" applyFill="1" applyBorder="1" applyAlignment="1" applyProtection="1">
      <alignment horizontal="left" vertical="center" wrapText="1" indent="1"/>
      <protection hidden="1"/>
    </xf>
    <xf numFmtId="0" fontId="9" fillId="11" borderId="1" xfId="0" applyFont="1" applyFill="1" applyBorder="1" applyAlignment="1" applyProtection="1">
      <alignment horizontal="center" vertical="center" wrapText="1"/>
      <protection hidden="1"/>
    </xf>
    <xf numFmtId="0" fontId="9" fillId="11" borderId="13" xfId="0" applyFont="1" applyFill="1" applyBorder="1" applyAlignment="1" applyProtection="1">
      <alignment horizontal="center" vertical="center" wrapText="1"/>
      <protection hidden="1"/>
    </xf>
    <xf numFmtId="0" fontId="9" fillId="11" borderId="2" xfId="0" applyFont="1" applyFill="1" applyBorder="1" applyAlignment="1" applyProtection="1">
      <alignment horizontal="center" vertical="center" wrapText="1"/>
      <protection hidden="1"/>
    </xf>
    <xf numFmtId="0" fontId="9" fillId="11" borderId="10" xfId="0" applyFont="1" applyFill="1" applyBorder="1" applyAlignment="1" applyProtection="1">
      <alignment horizontal="center" vertical="center"/>
      <protection hidden="1"/>
    </xf>
    <xf numFmtId="0" fontId="9" fillId="11" borderId="24" xfId="0" applyFont="1" applyFill="1" applyBorder="1" applyAlignment="1" applyProtection="1">
      <alignment horizontal="center" vertical="center"/>
      <protection hidden="1"/>
    </xf>
    <xf numFmtId="0" fontId="9" fillId="11" borderId="12" xfId="0" applyFont="1" applyFill="1" applyBorder="1" applyAlignment="1" applyProtection="1">
      <alignment horizontal="center" vertical="center"/>
      <protection hidden="1"/>
    </xf>
    <xf numFmtId="0" fontId="9" fillId="11" borderId="25" xfId="0" applyFont="1" applyFill="1" applyBorder="1" applyAlignment="1" applyProtection="1">
      <alignment horizontal="center" vertical="center"/>
      <protection hidden="1"/>
    </xf>
    <xf numFmtId="0" fontId="9" fillId="11" borderId="11" xfId="0" applyFont="1" applyFill="1" applyBorder="1" applyAlignment="1" applyProtection="1">
      <alignment horizontal="center" vertical="center"/>
      <protection hidden="1"/>
    </xf>
    <xf numFmtId="0" fontId="9" fillId="11" borderId="26" xfId="0" applyFont="1" applyFill="1" applyBorder="1" applyAlignment="1" applyProtection="1">
      <alignment horizontal="center" vertical="center"/>
      <protection hidden="1"/>
    </xf>
    <xf numFmtId="3" fontId="4" fillId="7" borderId="9" xfId="0" applyNumberFormat="1" applyFont="1" applyFill="1" applyBorder="1" applyAlignment="1" applyProtection="1">
      <alignment horizontal="center"/>
      <protection locked="0" hidden="1"/>
    </xf>
    <xf numFmtId="3" fontId="4" fillId="7" borderId="8" xfId="0" applyNumberFormat="1" applyFont="1" applyFill="1" applyBorder="1" applyAlignment="1" applyProtection="1">
      <alignment horizontal="center"/>
      <protection locked="0" hidden="1"/>
    </xf>
    <xf numFmtId="3" fontId="4" fillId="7" borderId="3" xfId="0" applyNumberFormat="1" applyFont="1" applyFill="1" applyBorder="1" applyAlignment="1" applyProtection="1">
      <alignment horizontal="center"/>
      <protection locked="0" hidden="1"/>
    </xf>
    <xf numFmtId="0" fontId="9" fillId="11" borderId="1" xfId="0" applyFont="1" applyFill="1" applyBorder="1" applyAlignment="1" applyProtection="1">
      <alignment horizontal="center" wrapText="1"/>
      <protection hidden="1"/>
    </xf>
    <xf numFmtId="0" fontId="9" fillId="11" borderId="2" xfId="0" applyFont="1" applyFill="1" applyBorder="1" applyAlignment="1" applyProtection="1">
      <alignment horizontal="center" wrapText="1"/>
      <protection hidden="1"/>
    </xf>
    <xf numFmtId="0" fontId="13" fillId="11" borderId="1" xfId="50" applyFont="1" applyFill="1" applyBorder="1" applyAlignment="1" applyProtection="1">
      <alignment horizontal="left" vertical="center" indent="1"/>
      <protection hidden="1"/>
    </xf>
    <xf numFmtId="0" fontId="0" fillId="0" borderId="13" xfId="0" applyBorder="1" applyAlignment="1">
      <alignment horizontal="left" vertical="center"/>
    </xf>
    <xf numFmtId="0" fontId="0" fillId="0" borderId="2" xfId="0" applyBorder="1" applyAlignment="1">
      <alignment horizontal="left" vertical="center"/>
    </xf>
    <xf numFmtId="165" fontId="13" fillId="11" borderId="1" xfId="0" applyNumberFormat="1" applyFont="1" applyFill="1" applyBorder="1" applyAlignment="1" applyProtection="1">
      <alignment horizontal="left" vertical="center" indent="1"/>
      <protection hidden="1"/>
    </xf>
    <xf numFmtId="0" fontId="13" fillId="11" borderId="13" xfId="50" applyFont="1" applyFill="1" applyBorder="1" applyAlignment="1" applyProtection="1">
      <alignment horizontal="left" vertical="center" indent="1"/>
      <protection hidden="1"/>
    </xf>
    <xf numFmtId="0" fontId="4" fillId="11" borderId="13" xfId="50" applyFill="1" applyBorder="1" applyAlignment="1">
      <alignment horizontal="left" vertical="center" indent="1"/>
    </xf>
    <xf numFmtId="0" fontId="4" fillId="11" borderId="8" xfId="0" applyFont="1" applyFill="1" applyBorder="1" applyAlignment="1" applyProtection="1">
      <alignment horizontal="left" vertical="center" wrapText="1" indent="1"/>
      <protection hidden="1"/>
    </xf>
    <xf numFmtId="0" fontId="4" fillId="11" borderId="3" xfId="0" applyFont="1" applyFill="1" applyBorder="1" applyAlignment="1" applyProtection="1">
      <alignment horizontal="left" vertical="center" wrapText="1" indent="1"/>
      <protection hidden="1"/>
    </xf>
    <xf numFmtId="0" fontId="9" fillId="11" borderId="1" xfId="0" applyFont="1" applyFill="1" applyBorder="1" applyAlignment="1" applyProtection="1">
      <alignment horizontal="left" vertical="center" wrapText="1"/>
      <protection hidden="1"/>
    </xf>
    <xf numFmtId="0" fontId="0" fillId="0" borderId="13" xfId="0" applyBorder="1" applyAlignment="1">
      <alignment wrapText="1"/>
    </xf>
    <xf numFmtId="0" fontId="0" fillId="0" borderId="2" xfId="0" applyBorder="1" applyAlignment="1">
      <alignment wrapText="1"/>
    </xf>
    <xf numFmtId="0" fontId="0" fillId="0" borderId="3" xfId="0" applyBorder="1" applyAlignment="1">
      <alignment horizontal="left" vertical="center" wrapText="1" indent="1"/>
    </xf>
    <xf numFmtId="0" fontId="4" fillId="5" borderId="9" xfId="0" applyFont="1" applyFill="1" applyBorder="1" applyAlignment="1" applyProtection="1">
      <alignment horizontal="center" vertical="center" wrapText="1"/>
      <protection hidden="1"/>
    </xf>
  </cellXfs>
  <cellStyles count="384">
    <cellStyle name="A4 Auto Format" xfId="5"/>
    <cellStyle name="A4 Auto Format 2" xfId="6"/>
    <cellStyle name="A4 Auto Format 2 2" xfId="42"/>
    <cellStyle name="A4 Auto Format 3" xfId="7"/>
    <cellStyle name="A4 Auto Format 3 2" xfId="43"/>
    <cellStyle name="A4 Auto Format 4" xfId="39"/>
    <cellStyle name="A4 Auto Format 5" xfId="33"/>
    <cellStyle name="A4 No Format" xfId="8"/>
    <cellStyle name="A4 No Format 2" xfId="9"/>
    <cellStyle name="A4 No Format 2 2" xfId="44"/>
    <cellStyle name="A4 No Format 3" xfId="10"/>
    <cellStyle name="A4 No Format 3 2" xfId="45"/>
    <cellStyle name="A4 No Format 4" xfId="40"/>
    <cellStyle name="A4 No Format 5" xfId="34"/>
    <cellStyle name="A4 Normal" xfId="11"/>
    <cellStyle name="A4 Normal 2" xfId="12"/>
    <cellStyle name="A4 Normal 2 2" xfId="46"/>
    <cellStyle name="A4 Normal 3" xfId="13"/>
    <cellStyle name="A4 Normal 3 2" xfId="47"/>
    <cellStyle name="A4 Normal 4" xfId="41"/>
    <cellStyle name="A4 Normal 5" xfId="35"/>
    <cellStyle name="AZ1" xfId="14"/>
    <cellStyle name="Euro" xfId="4"/>
    <cellStyle name="Euro 2" xfId="15"/>
    <cellStyle name="Euro 2 2" xfId="36"/>
    <cellStyle name="Euro 3" xfId="37"/>
    <cellStyle name="Euro 4" xfId="31"/>
    <cellStyle name="Euro 5" xfId="138"/>
    <cellStyle name="Hyperlink 2" xfId="16"/>
    <cellStyle name="Hyperlink 3" xfId="17"/>
    <cellStyle name="Komma 2" xfId="66"/>
    <cellStyle name="Komma 2 2" xfId="135"/>
    <cellStyle name="Komma 2 2 2" xfId="302"/>
    <cellStyle name="Komma 2 3" xfId="157"/>
    <cellStyle name="Link" xfId="1" builtinId="8"/>
    <cellStyle name="Notiz 2" xfId="136"/>
    <cellStyle name="Notiz 2 2" xfId="222"/>
    <cellStyle name="Notiz 2 2 2" xfId="382"/>
    <cellStyle name="Notiz 2 3" xfId="303"/>
    <cellStyle name="Prozent 2" xfId="18"/>
    <cellStyle name="Prozent 2 2" xfId="48"/>
    <cellStyle name="Standard" xfId="0" builtinId="0"/>
    <cellStyle name="Standard 2" xfId="3"/>
    <cellStyle name="Standard 2 2" xfId="19"/>
    <cellStyle name="Standard 2 2 2" xfId="20"/>
    <cellStyle name="Standard 2 2 2 2" xfId="50"/>
    <cellStyle name="Standard 2 2 3" xfId="51"/>
    <cellStyle name="Standard 2 2 4" xfId="49"/>
    <cellStyle name="Standard 2 2 5" xfId="139"/>
    <cellStyle name="Standard 2 3" xfId="21"/>
    <cellStyle name="Standard 2 3 2" xfId="53"/>
    <cellStyle name="Standard 2 3 3" xfId="52"/>
    <cellStyle name="Standard 2 4" xfId="22"/>
    <cellStyle name="Standard 2 5" xfId="32"/>
    <cellStyle name="Standard 2 6" xfId="30"/>
    <cellStyle name="Standard 3" xfId="23"/>
    <cellStyle name="Standard 3 10" xfId="91"/>
    <cellStyle name="Standard 3 10 2" xfId="182"/>
    <cellStyle name="Standard 3 10 2 2" xfId="343"/>
    <cellStyle name="Standard 3 10 3" xfId="262"/>
    <cellStyle name="Standard 3 11" xfId="29"/>
    <cellStyle name="Standard 3 11 2" xfId="146"/>
    <cellStyle name="Standard 3 11 2 2" xfId="309"/>
    <cellStyle name="Standard 3 11 3" xfId="228"/>
    <cellStyle name="Standard 3 12" xfId="140"/>
    <cellStyle name="Standard 3 12 2" xfId="304"/>
    <cellStyle name="Standard 3 13" xfId="223"/>
    <cellStyle name="Standard 3 2" xfId="24"/>
    <cellStyle name="Standard 3 2 2" xfId="25"/>
    <cellStyle name="Standard 3 2 2 2" xfId="62"/>
    <cellStyle name="Standard 3 2 2 2 2" xfId="81"/>
    <cellStyle name="Standard 3 2 2 2 2 2" xfId="115"/>
    <cellStyle name="Standard 3 2 2 2 2 2 2" xfId="206"/>
    <cellStyle name="Standard 3 2 2 2 2 2 2 2" xfId="367"/>
    <cellStyle name="Standard 3 2 2 2 2 2 3" xfId="286"/>
    <cellStyle name="Standard 3 2 2 2 2 3" xfId="172"/>
    <cellStyle name="Standard 3 2 2 2 2 3 2" xfId="333"/>
    <cellStyle name="Standard 3 2 2 2 2 4" xfId="252"/>
    <cellStyle name="Standard 3 2 2 2 3" xfId="98"/>
    <cellStyle name="Standard 3 2 2 2 3 2" xfId="189"/>
    <cellStyle name="Standard 3 2 2 2 3 2 2" xfId="350"/>
    <cellStyle name="Standard 3 2 2 2 3 3" xfId="269"/>
    <cellStyle name="Standard 3 2 2 2 4" xfId="153"/>
    <cellStyle name="Standard 3 2 2 2 4 2" xfId="316"/>
    <cellStyle name="Standard 3 2 2 2 5" xfId="235"/>
    <cellStyle name="Standard 3 2 2 3" xfId="68"/>
    <cellStyle name="Standard 3 2 2 3 2" xfId="86"/>
    <cellStyle name="Standard 3 2 2 3 2 2" xfId="120"/>
    <cellStyle name="Standard 3 2 2 3 2 2 2" xfId="211"/>
    <cellStyle name="Standard 3 2 2 3 2 2 2 2" xfId="372"/>
    <cellStyle name="Standard 3 2 2 3 2 2 3" xfId="291"/>
    <cellStyle name="Standard 3 2 2 3 2 3" xfId="177"/>
    <cellStyle name="Standard 3 2 2 3 2 3 2" xfId="338"/>
    <cellStyle name="Standard 3 2 2 3 2 4" xfId="257"/>
    <cellStyle name="Standard 3 2 2 3 3" xfId="103"/>
    <cellStyle name="Standard 3 2 2 3 3 2" xfId="194"/>
    <cellStyle name="Standard 3 2 2 3 3 2 2" xfId="355"/>
    <cellStyle name="Standard 3 2 2 3 3 3" xfId="274"/>
    <cellStyle name="Standard 3 2 2 3 4" xfId="159"/>
    <cellStyle name="Standard 3 2 2 3 4 2" xfId="321"/>
    <cellStyle name="Standard 3 2 2 3 5" xfId="240"/>
    <cellStyle name="Standard 3 2 2 4" xfId="76"/>
    <cellStyle name="Standard 3 2 2 4 2" xfId="110"/>
    <cellStyle name="Standard 3 2 2 4 2 2" xfId="201"/>
    <cellStyle name="Standard 3 2 2 4 2 2 2" xfId="362"/>
    <cellStyle name="Standard 3 2 2 4 2 3" xfId="281"/>
    <cellStyle name="Standard 3 2 2 4 3" xfId="167"/>
    <cellStyle name="Standard 3 2 2 4 3 2" xfId="328"/>
    <cellStyle name="Standard 3 2 2 4 4" xfId="247"/>
    <cellStyle name="Standard 3 2 2 5" xfId="93"/>
    <cellStyle name="Standard 3 2 2 5 2" xfId="184"/>
    <cellStyle name="Standard 3 2 2 5 2 2" xfId="345"/>
    <cellStyle name="Standard 3 2 2 5 3" xfId="264"/>
    <cellStyle name="Standard 3 2 2 6" xfId="56"/>
    <cellStyle name="Standard 3 2 2 6 2" xfId="148"/>
    <cellStyle name="Standard 3 2 2 6 2 2" xfId="311"/>
    <cellStyle name="Standard 3 2 2 6 3" xfId="230"/>
    <cellStyle name="Standard 3 2 2 7" xfId="142"/>
    <cellStyle name="Standard 3 2 2 7 2" xfId="306"/>
    <cellStyle name="Standard 3 2 2 8" xfId="225"/>
    <cellStyle name="Standard 3 2 3" xfId="61"/>
    <cellStyle name="Standard 3 2 3 2" xfId="80"/>
    <cellStyle name="Standard 3 2 3 2 2" xfId="114"/>
    <cellStyle name="Standard 3 2 3 2 2 2" xfId="205"/>
    <cellStyle name="Standard 3 2 3 2 2 2 2" xfId="366"/>
    <cellStyle name="Standard 3 2 3 2 2 3" xfId="285"/>
    <cellStyle name="Standard 3 2 3 2 3" xfId="171"/>
    <cellStyle name="Standard 3 2 3 2 3 2" xfId="332"/>
    <cellStyle name="Standard 3 2 3 2 4" xfId="251"/>
    <cellStyle name="Standard 3 2 3 3" xfId="97"/>
    <cellStyle name="Standard 3 2 3 3 2" xfId="188"/>
    <cellStyle name="Standard 3 2 3 3 2 2" xfId="349"/>
    <cellStyle name="Standard 3 2 3 3 3" xfId="268"/>
    <cellStyle name="Standard 3 2 3 4" xfId="152"/>
    <cellStyle name="Standard 3 2 3 4 2" xfId="315"/>
    <cellStyle name="Standard 3 2 3 5" xfId="234"/>
    <cellStyle name="Standard 3 2 4" xfId="67"/>
    <cellStyle name="Standard 3 2 4 2" xfId="85"/>
    <cellStyle name="Standard 3 2 4 2 2" xfId="119"/>
    <cellStyle name="Standard 3 2 4 2 2 2" xfId="210"/>
    <cellStyle name="Standard 3 2 4 2 2 2 2" xfId="371"/>
    <cellStyle name="Standard 3 2 4 2 2 3" xfId="290"/>
    <cellStyle name="Standard 3 2 4 2 3" xfId="176"/>
    <cellStyle name="Standard 3 2 4 2 3 2" xfId="337"/>
    <cellStyle name="Standard 3 2 4 2 4" xfId="256"/>
    <cellStyle name="Standard 3 2 4 3" xfId="102"/>
    <cellStyle name="Standard 3 2 4 3 2" xfId="193"/>
    <cellStyle name="Standard 3 2 4 3 2 2" xfId="354"/>
    <cellStyle name="Standard 3 2 4 3 3" xfId="273"/>
    <cellStyle name="Standard 3 2 4 4" xfId="158"/>
    <cellStyle name="Standard 3 2 4 4 2" xfId="320"/>
    <cellStyle name="Standard 3 2 4 5" xfId="239"/>
    <cellStyle name="Standard 3 2 5" xfId="75"/>
    <cellStyle name="Standard 3 2 5 2" xfId="109"/>
    <cellStyle name="Standard 3 2 5 2 2" xfId="200"/>
    <cellStyle name="Standard 3 2 5 2 2 2" xfId="361"/>
    <cellStyle name="Standard 3 2 5 2 3" xfId="280"/>
    <cellStyle name="Standard 3 2 5 3" xfId="166"/>
    <cellStyle name="Standard 3 2 5 3 2" xfId="327"/>
    <cellStyle name="Standard 3 2 5 4" xfId="246"/>
    <cellStyle name="Standard 3 2 6" xfId="92"/>
    <cellStyle name="Standard 3 2 6 2" xfId="183"/>
    <cellStyle name="Standard 3 2 6 2 2" xfId="344"/>
    <cellStyle name="Standard 3 2 6 3" xfId="263"/>
    <cellStyle name="Standard 3 2 7" xfId="55"/>
    <cellStyle name="Standard 3 2 7 2" xfId="147"/>
    <cellStyle name="Standard 3 2 7 2 2" xfId="310"/>
    <cellStyle name="Standard 3 2 7 3" xfId="229"/>
    <cellStyle name="Standard 3 2 8" xfId="141"/>
    <cellStyle name="Standard 3 2 8 2" xfId="305"/>
    <cellStyle name="Standard 3 2 9" xfId="224"/>
    <cellStyle name="Standard 3 3" xfId="26"/>
    <cellStyle name="Standard 3 3 2" xfId="63"/>
    <cellStyle name="Standard 3 3 2 2" xfId="82"/>
    <cellStyle name="Standard 3 3 2 2 2" xfId="116"/>
    <cellStyle name="Standard 3 3 2 2 2 2" xfId="207"/>
    <cellStyle name="Standard 3 3 2 2 2 2 2" xfId="368"/>
    <cellStyle name="Standard 3 3 2 2 2 3" xfId="287"/>
    <cellStyle name="Standard 3 3 2 2 3" xfId="173"/>
    <cellStyle name="Standard 3 3 2 2 3 2" xfId="334"/>
    <cellStyle name="Standard 3 3 2 2 4" xfId="253"/>
    <cellStyle name="Standard 3 3 2 3" xfId="99"/>
    <cellStyle name="Standard 3 3 2 3 2" xfId="190"/>
    <cellStyle name="Standard 3 3 2 3 2 2" xfId="351"/>
    <cellStyle name="Standard 3 3 2 3 3" xfId="270"/>
    <cellStyle name="Standard 3 3 2 4" xfId="154"/>
    <cellStyle name="Standard 3 3 2 4 2" xfId="317"/>
    <cellStyle name="Standard 3 3 2 5" xfId="236"/>
    <cellStyle name="Standard 3 3 3" xfId="69"/>
    <cellStyle name="Standard 3 3 3 2" xfId="87"/>
    <cellStyle name="Standard 3 3 3 2 2" xfId="121"/>
    <cellStyle name="Standard 3 3 3 2 2 2" xfId="212"/>
    <cellStyle name="Standard 3 3 3 2 2 2 2" xfId="373"/>
    <cellStyle name="Standard 3 3 3 2 2 3" xfId="292"/>
    <cellStyle name="Standard 3 3 3 2 3" xfId="178"/>
    <cellStyle name="Standard 3 3 3 2 3 2" xfId="339"/>
    <cellStyle name="Standard 3 3 3 2 4" xfId="258"/>
    <cellStyle name="Standard 3 3 3 3" xfId="104"/>
    <cellStyle name="Standard 3 3 3 3 2" xfId="195"/>
    <cellStyle name="Standard 3 3 3 3 2 2" xfId="356"/>
    <cellStyle name="Standard 3 3 3 3 3" xfId="275"/>
    <cellStyle name="Standard 3 3 3 4" xfId="160"/>
    <cellStyle name="Standard 3 3 3 4 2" xfId="322"/>
    <cellStyle name="Standard 3 3 3 5" xfId="241"/>
    <cellStyle name="Standard 3 3 4" xfId="77"/>
    <cellStyle name="Standard 3 3 4 2" xfId="111"/>
    <cellStyle name="Standard 3 3 4 2 2" xfId="202"/>
    <cellStyle name="Standard 3 3 4 2 2 2" xfId="363"/>
    <cellStyle name="Standard 3 3 4 2 3" xfId="282"/>
    <cellStyle name="Standard 3 3 4 3" xfId="168"/>
    <cellStyle name="Standard 3 3 4 3 2" xfId="329"/>
    <cellStyle name="Standard 3 3 4 4" xfId="248"/>
    <cellStyle name="Standard 3 3 5" xfId="94"/>
    <cellStyle name="Standard 3 3 5 2" xfId="185"/>
    <cellStyle name="Standard 3 3 5 2 2" xfId="346"/>
    <cellStyle name="Standard 3 3 5 3" xfId="265"/>
    <cellStyle name="Standard 3 3 6" xfId="57"/>
    <cellStyle name="Standard 3 3 6 2" xfId="149"/>
    <cellStyle name="Standard 3 3 6 2 2" xfId="312"/>
    <cellStyle name="Standard 3 3 6 3" xfId="231"/>
    <cellStyle name="Standard 3 3 7" xfId="143"/>
    <cellStyle name="Standard 3 3 7 2" xfId="307"/>
    <cellStyle name="Standard 3 3 8" xfId="226"/>
    <cellStyle name="Standard 3 4" xfId="27"/>
    <cellStyle name="Standard 3 4 2" xfId="64"/>
    <cellStyle name="Standard 3 4 2 2" xfId="83"/>
    <cellStyle name="Standard 3 4 2 2 2" xfId="117"/>
    <cellStyle name="Standard 3 4 2 2 2 2" xfId="208"/>
    <cellStyle name="Standard 3 4 2 2 2 2 2" xfId="369"/>
    <cellStyle name="Standard 3 4 2 2 2 3" xfId="288"/>
    <cellStyle name="Standard 3 4 2 2 3" xfId="174"/>
    <cellStyle name="Standard 3 4 2 2 3 2" xfId="335"/>
    <cellStyle name="Standard 3 4 2 2 4" xfId="254"/>
    <cellStyle name="Standard 3 4 2 3" xfId="100"/>
    <cellStyle name="Standard 3 4 2 3 2" xfId="191"/>
    <cellStyle name="Standard 3 4 2 3 2 2" xfId="352"/>
    <cellStyle name="Standard 3 4 2 3 3" xfId="271"/>
    <cellStyle name="Standard 3 4 2 4" xfId="155"/>
    <cellStyle name="Standard 3 4 2 4 2" xfId="318"/>
    <cellStyle name="Standard 3 4 2 5" xfId="237"/>
    <cellStyle name="Standard 3 4 3" xfId="70"/>
    <cellStyle name="Standard 3 4 3 2" xfId="88"/>
    <cellStyle name="Standard 3 4 3 2 2" xfId="122"/>
    <cellStyle name="Standard 3 4 3 2 2 2" xfId="213"/>
    <cellStyle name="Standard 3 4 3 2 2 2 2" xfId="374"/>
    <cellStyle name="Standard 3 4 3 2 2 3" xfId="293"/>
    <cellStyle name="Standard 3 4 3 2 3" xfId="179"/>
    <cellStyle name="Standard 3 4 3 2 3 2" xfId="340"/>
    <cellStyle name="Standard 3 4 3 2 4" xfId="259"/>
    <cellStyle name="Standard 3 4 3 3" xfId="105"/>
    <cellStyle name="Standard 3 4 3 3 2" xfId="196"/>
    <cellStyle name="Standard 3 4 3 3 2 2" xfId="357"/>
    <cellStyle name="Standard 3 4 3 3 3" xfId="276"/>
    <cellStyle name="Standard 3 4 3 4" xfId="161"/>
    <cellStyle name="Standard 3 4 3 4 2" xfId="323"/>
    <cellStyle name="Standard 3 4 3 5" xfId="242"/>
    <cellStyle name="Standard 3 4 4" xfId="78"/>
    <cellStyle name="Standard 3 4 4 2" xfId="112"/>
    <cellStyle name="Standard 3 4 4 2 2" xfId="203"/>
    <cellStyle name="Standard 3 4 4 2 2 2" xfId="364"/>
    <cellStyle name="Standard 3 4 4 2 3" xfId="283"/>
    <cellStyle name="Standard 3 4 4 3" xfId="169"/>
    <cellStyle name="Standard 3 4 4 3 2" xfId="330"/>
    <cellStyle name="Standard 3 4 4 4" xfId="249"/>
    <cellStyle name="Standard 3 4 5" xfId="95"/>
    <cellStyle name="Standard 3 4 5 2" xfId="186"/>
    <cellStyle name="Standard 3 4 5 2 2" xfId="347"/>
    <cellStyle name="Standard 3 4 5 3" xfId="266"/>
    <cellStyle name="Standard 3 4 6" xfId="58"/>
    <cellStyle name="Standard 3 4 6 2" xfId="150"/>
    <cellStyle name="Standard 3 4 6 2 2" xfId="313"/>
    <cellStyle name="Standard 3 4 6 3" xfId="232"/>
    <cellStyle name="Standard 3 4 7" xfId="144"/>
    <cellStyle name="Standard 3 4 7 2" xfId="308"/>
    <cellStyle name="Standard 3 4 8" xfId="227"/>
    <cellStyle name="Standard 3 5" xfId="59"/>
    <cellStyle name="Standard 3 5 2" xfId="65"/>
    <cellStyle name="Standard 3 5 2 2" xfId="84"/>
    <cellStyle name="Standard 3 5 2 2 2" xfId="118"/>
    <cellStyle name="Standard 3 5 2 2 2 2" xfId="209"/>
    <cellStyle name="Standard 3 5 2 2 2 2 2" xfId="370"/>
    <cellStyle name="Standard 3 5 2 2 2 3" xfId="289"/>
    <cellStyle name="Standard 3 5 2 2 3" xfId="175"/>
    <cellStyle name="Standard 3 5 2 2 3 2" xfId="336"/>
    <cellStyle name="Standard 3 5 2 2 4" xfId="255"/>
    <cellStyle name="Standard 3 5 2 3" xfId="101"/>
    <cellStyle name="Standard 3 5 2 3 2" xfId="192"/>
    <cellStyle name="Standard 3 5 2 3 2 2" xfId="353"/>
    <cellStyle name="Standard 3 5 2 3 3" xfId="272"/>
    <cellStyle name="Standard 3 5 2 4" xfId="156"/>
    <cellStyle name="Standard 3 5 2 4 2" xfId="319"/>
    <cellStyle name="Standard 3 5 2 5" xfId="238"/>
    <cellStyle name="Standard 3 5 3" xfId="71"/>
    <cellStyle name="Standard 3 5 3 2" xfId="89"/>
    <cellStyle name="Standard 3 5 3 2 2" xfId="123"/>
    <cellStyle name="Standard 3 5 3 2 2 2" xfId="214"/>
    <cellStyle name="Standard 3 5 3 2 2 2 2" xfId="375"/>
    <cellStyle name="Standard 3 5 3 2 2 3" xfId="294"/>
    <cellStyle name="Standard 3 5 3 2 3" xfId="180"/>
    <cellStyle name="Standard 3 5 3 2 3 2" xfId="341"/>
    <cellStyle name="Standard 3 5 3 2 4" xfId="260"/>
    <cellStyle name="Standard 3 5 3 3" xfId="106"/>
    <cellStyle name="Standard 3 5 3 3 2" xfId="197"/>
    <cellStyle name="Standard 3 5 3 3 2 2" xfId="358"/>
    <cellStyle name="Standard 3 5 3 3 3" xfId="277"/>
    <cellStyle name="Standard 3 5 3 4" xfId="162"/>
    <cellStyle name="Standard 3 5 3 4 2" xfId="324"/>
    <cellStyle name="Standard 3 5 3 5" xfId="243"/>
    <cellStyle name="Standard 3 5 4" xfId="79"/>
    <cellStyle name="Standard 3 5 4 2" xfId="113"/>
    <cellStyle name="Standard 3 5 4 2 2" xfId="204"/>
    <cellStyle name="Standard 3 5 4 2 2 2" xfId="365"/>
    <cellStyle name="Standard 3 5 4 2 3" xfId="284"/>
    <cellStyle name="Standard 3 5 4 3" xfId="170"/>
    <cellStyle name="Standard 3 5 4 3 2" xfId="331"/>
    <cellStyle name="Standard 3 5 4 4" xfId="250"/>
    <cellStyle name="Standard 3 5 5" xfId="96"/>
    <cellStyle name="Standard 3 5 5 2" xfId="187"/>
    <cellStyle name="Standard 3 5 5 2 2" xfId="348"/>
    <cellStyle name="Standard 3 5 5 3" xfId="267"/>
    <cellStyle name="Standard 3 5 6" xfId="151"/>
    <cellStyle name="Standard 3 5 6 2" xfId="314"/>
    <cellStyle name="Standard 3 5 7" xfId="233"/>
    <cellStyle name="Standard 3 6" xfId="54"/>
    <cellStyle name="Standard 3 7" xfId="72"/>
    <cellStyle name="Standard 3 7 2" xfId="107"/>
    <cellStyle name="Standard 3 7 2 2" xfId="198"/>
    <cellStyle name="Standard 3 7 2 2 2" xfId="359"/>
    <cellStyle name="Standard 3 7 2 3" xfId="278"/>
    <cellStyle name="Standard 3 7 3" xfId="163"/>
    <cellStyle name="Standard 3 7 3 2" xfId="325"/>
    <cellStyle name="Standard 3 7 4" xfId="244"/>
    <cellStyle name="Standard 3 8" xfId="74"/>
    <cellStyle name="Standard 3 8 2" xfId="108"/>
    <cellStyle name="Standard 3 8 2 2" xfId="199"/>
    <cellStyle name="Standard 3 8 2 2 2" xfId="360"/>
    <cellStyle name="Standard 3 8 2 3" xfId="279"/>
    <cellStyle name="Standard 3 8 3" xfId="165"/>
    <cellStyle name="Standard 3 8 3 2" xfId="326"/>
    <cellStyle name="Standard 3 8 4" xfId="245"/>
    <cellStyle name="Standard 3 9" xfId="90"/>
    <cellStyle name="Standard 3 9 2" xfId="124"/>
    <cellStyle name="Standard 3 9 2 2" xfId="215"/>
    <cellStyle name="Standard 3 9 2 2 2" xfId="376"/>
    <cellStyle name="Standard 3 9 2 3" xfId="295"/>
    <cellStyle name="Standard 3 9 3" xfId="181"/>
    <cellStyle name="Standard 3 9 3 2" xfId="342"/>
    <cellStyle name="Standard 3 9 4" xfId="261"/>
    <cellStyle name="Standard 4" xfId="2"/>
    <cellStyle name="Standard 4 2" xfId="73"/>
    <cellStyle name="Standard 4 2 2" xfId="126"/>
    <cellStyle name="Standard 4 2 3" xfId="164"/>
    <cellStyle name="Standard 4 3" xfId="60"/>
    <cellStyle name="Standard 4 4" xfId="137"/>
    <cellStyle name="Standard 5" xfId="38"/>
    <cellStyle name="Standard 6" xfId="28"/>
    <cellStyle name="Standard 6 2" xfId="127"/>
    <cellStyle name="Standard 6 2 2" xfId="129"/>
    <cellStyle name="Standard 6 2 2 2" xfId="218"/>
    <cellStyle name="Standard 6 2 2 2 2" xfId="379"/>
    <cellStyle name="Standard 6 2 2 3" xfId="299"/>
    <cellStyle name="Standard 6 2 3" xfId="134"/>
    <cellStyle name="Standard 6 2 3 2" xfId="221"/>
    <cellStyle name="Standard 6 2 3 2 2" xfId="381"/>
    <cellStyle name="Standard 6 2 3 3" xfId="301"/>
    <cellStyle name="Standard 6 2 4" xfId="216"/>
    <cellStyle name="Standard 6 2 4 2" xfId="377"/>
    <cellStyle name="Standard 6 2 5" xfId="297"/>
    <cellStyle name="Standard 6 3" xfId="128"/>
    <cellStyle name="Standard 6 3 2" xfId="217"/>
    <cellStyle name="Standard 6 3 2 2" xfId="378"/>
    <cellStyle name="Standard 6 3 3" xfId="298"/>
    <cellStyle name="Standard 6 4" xfId="132"/>
    <cellStyle name="Standard 6 5" xfId="133"/>
    <cellStyle name="Standard 6 5 2" xfId="220"/>
    <cellStyle name="Standard 6 5 2 2" xfId="380"/>
    <cellStyle name="Standard 6 5 3" xfId="300"/>
    <cellStyle name="Standard 6 6" xfId="125"/>
    <cellStyle name="Standard 6 6 2" xfId="296"/>
    <cellStyle name="Standard 6 7" xfId="145"/>
    <cellStyle name="Standard 7" xfId="131"/>
    <cellStyle name="Standard 7 2" xfId="219"/>
    <cellStyle name="Standard_Gas2007Jahr_PnSp" xfId="130"/>
    <cellStyle name="Standard_GasJahreserhebung_GU" xfId="383"/>
  </cellStyles>
  <dxfs count="44">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indexed="20"/>
        </patternFill>
      </fill>
    </dxf>
    <dxf>
      <font>
        <condense val="0"/>
        <extend val="0"/>
        <color auto="1"/>
      </font>
      <fill>
        <patternFill>
          <bgColor indexed="2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E1EBE2"/>
      <rgbColor rgb="00C9DBCB"/>
      <rgbColor rgb="00A5C3A9"/>
      <rgbColor rgb="00609066"/>
      <rgbColor rgb="00406044"/>
      <rgbColor rgb="00DAE5F2"/>
      <rgbColor rgb="0091B2D7"/>
      <rgbColor rgb="002A4E76"/>
      <rgbColor rgb="00FFFFFF"/>
      <rgbColor rgb="00FFFFFF"/>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FF6969"/>
      <color rgb="FFFF69C3"/>
      <color rgb="FFFFC3C3"/>
      <color rgb="FFBFBFBF"/>
      <color rgb="FFB8CCE4"/>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238126</xdr:rowOff>
    </xdr:from>
    <xdr:to>
      <xdr:col>1</xdr:col>
      <xdr:colOff>368767</xdr:colOff>
      <xdr:row>0</xdr:row>
      <xdr:rowOff>740882</xdr:rowOff>
    </xdr:to>
    <xdr:pic>
      <xdr:nvPicPr>
        <xdr:cNvPr id="2" name="Grafik 1">
          <a:extLst>
            <a:ext uri="{FF2B5EF4-FFF2-40B4-BE49-F238E27FC236}">
              <a16:creationId xmlns:a16="http://schemas.microsoft.com/office/drawing/2014/main" id="{78FCAEF2-E57C-4C55-8B6D-AF8BD8572025}"/>
            </a:ext>
          </a:extLst>
        </xdr:cNvPr>
        <xdr:cNvPicPr>
          <a:picLocks noChangeAspect="1"/>
        </xdr:cNvPicPr>
      </xdr:nvPicPr>
      <xdr:blipFill>
        <a:blip xmlns:r="http://schemas.openxmlformats.org/officeDocument/2006/relationships" r:embed="rId1"/>
        <a:stretch>
          <a:fillRect/>
        </a:stretch>
      </xdr:blipFill>
      <xdr:spPr>
        <a:xfrm>
          <a:off x="171450" y="238126"/>
          <a:ext cx="1911817" cy="5027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1</xdr:row>
      <xdr:rowOff>0</xdr:rowOff>
    </xdr:from>
    <xdr:to>
      <xdr:col>1</xdr:col>
      <xdr:colOff>368767</xdr:colOff>
      <xdr:row>3</xdr:row>
      <xdr:rowOff>7456</xdr:rowOff>
    </xdr:to>
    <xdr:pic>
      <xdr:nvPicPr>
        <xdr:cNvPr id="4" name="Grafik 3">
          <a:extLst>
            <a:ext uri="{FF2B5EF4-FFF2-40B4-BE49-F238E27FC236}">
              <a16:creationId xmlns:a16="http://schemas.microsoft.com/office/drawing/2014/main" id="{D54856E1-5EA8-4A77-94A8-52D313FC0E96}"/>
            </a:ext>
          </a:extLst>
        </xdr:cNvPr>
        <xdr:cNvPicPr>
          <a:picLocks noChangeAspect="1"/>
        </xdr:cNvPicPr>
      </xdr:nvPicPr>
      <xdr:blipFill>
        <a:blip xmlns:r="http://schemas.openxmlformats.org/officeDocument/2006/relationships" r:embed="rId1"/>
        <a:stretch>
          <a:fillRect/>
        </a:stretch>
      </xdr:blipFill>
      <xdr:spPr>
        <a:xfrm>
          <a:off x="171450" y="161925"/>
          <a:ext cx="1911817" cy="5027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1</xdr:row>
      <xdr:rowOff>9525</xdr:rowOff>
    </xdr:from>
    <xdr:to>
      <xdr:col>0</xdr:col>
      <xdr:colOff>2102317</xdr:colOff>
      <xdr:row>3</xdr:row>
      <xdr:rowOff>16981</xdr:rowOff>
    </xdr:to>
    <xdr:pic>
      <xdr:nvPicPr>
        <xdr:cNvPr id="3" name="Grafik 2">
          <a:extLst>
            <a:ext uri="{FF2B5EF4-FFF2-40B4-BE49-F238E27FC236}">
              <a16:creationId xmlns:a16="http://schemas.microsoft.com/office/drawing/2014/main" id="{EB1BCF58-B639-46B2-8644-E479073BC82C}"/>
            </a:ext>
          </a:extLst>
        </xdr:cNvPr>
        <xdr:cNvPicPr>
          <a:picLocks noChangeAspect="1"/>
        </xdr:cNvPicPr>
      </xdr:nvPicPr>
      <xdr:blipFill>
        <a:blip xmlns:r="http://schemas.openxmlformats.org/officeDocument/2006/relationships" r:embed="rId1"/>
        <a:stretch>
          <a:fillRect/>
        </a:stretch>
      </xdr:blipFill>
      <xdr:spPr>
        <a:xfrm>
          <a:off x="190500" y="171450"/>
          <a:ext cx="1911817" cy="5027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161925</xdr:colOff>
      <xdr:row>1</xdr:row>
      <xdr:rowOff>9525</xdr:rowOff>
    </xdr:from>
    <xdr:to>
      <xdr:col>0</xdr:col>
      <xdr:colOff>2073742</xdr:colOff>
      <xdr:row>3</xdr:row>
      <xdr:rowOff>16981</xdr:rowOff>
    </xdr:to>
    <xdr:pic>
      <xdr:nvPicPr>
        <xdr:cNvPr id="3" name="Grafik 2">
          <a:extLst>
            <a:ext uri="{FF2B5EF4-FFF2-40B4-BE49-F238E27FC236}">
              <a16:creationId xmlns:a16="http://schemas.microsoft.com/office/drawing/2014/main" id="{7CB71391-05F8-4505-854A-201043A7DF57}"/>
            </a:ext>
          </a:extLst>
        </xdr:cNvPr>
        <xdr:cNvPicPr>
          <a:picLocks noChangeAspect="1"/>
        </xdr:cNvPicPr>
      </xdr:nvPicPr>
      <xdr:blipFill>
        <a:blip xmlns:r="http://schemas.openxmlformats.org/officeDocument/2006/relationships" r:embed="rId1"/>
        <a:stretch>
          <a:fillRect/>
        </a:stretch>
      </xdr:blipFill>
      <xdr:spPr>
        <a:xfrm>
          <a:off x="161925" y="171450"/>
          <a:ext cx="1911817" cy="5027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171450</xdr:colOff>
      <xdr:row>1</xdr:row>
      <xdr:rowOff>0</xdr:rowOff>
    </xdr:from>
    <xdr:to>
      <xdr:col>1</xdr:col>
      <xdr:colOff>835492</xdr:colOff>
      <xdr:row>3</xdr:row>
      <xdr:rowOff>7456</xdr:rowOff>
    </xdr:to>
    <xdr:pic>
      <xdr:nvPicPr>
        <xdr:cNvPr id="3" name="Grafik 2">
          <a:extLst>
            <a:ext uri="{FF2B5EF4-FFF2-40B4-BE49-F238E27FC236}">
              <a16:creationId xmlns:a16="http://schemas.microsoft.com/office/drawing/2014/main" id="{0A9F1036-9964-41B7-9318-5801B352A898}"/>
            </a:ext>
          </a:extLst>
        </xdr:cNvPr>
        <xdr:cNvPicPr>
          <a:picLocks noChangeAspect="1"/>
        </xdr:cNvPicPr>
      </xdr:nvPicPr>
      <xdr:blipFill>
        <a:blip xmlns:r="http://schemas.openxmlformats.org/officeDocument/2006/relationships" r:embed="rId1"/>
        <a:stretch>
          <a:fillRect/>
        </a:stretch>
      </xdr:blipFill>
      <xdr:spPr>
        <a:xfrm>
          <a:off x="171450" y="161925"/>
          <a:ext cx="1911817" cy="5027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161925</xdr:colOff>
      <xdr:row>0</xdr:row>
      <xdr:rowOff>152400</xdr:rowOff>
    </xdr:from>
    <xdr:to>
      <xdr:col>0</xdr:col>
      <xdr:colOff>2073742</xdr:colOff>
      <xdr:row>2</xdr:row>
      <xdr:rowOff>245581</xdr:rowOff>
    </xdr:to>
    <xdr:pic>
      <xdr:nvPicPr>
        <xdr:cNvPr id="3" name="Grafik 2">
          <a:extLst>
            <a:ext uri="{FF2B5EF4-FFF2-40B4-BE49-F238E27FC236}">
              <a16:creationId xmlns:a16="http://schemas.microsoft.com/office/drawing/2014/main" id="{2888DBDC-F9F1-4EA2-829C-0518141B0D07}"/>
            </a:ext>
          </a:extLst>
        </xdr:cNvPr>
        <xdr:cNvPicPr>
          <a:picLocks noChangeAspect="1"/>
        </xdr:cNvPicPr>
      </xdr:nvPicPr>
      <xdr:blipFill>
        <a:blip xmlns:r="http://schemas.openxmlformats.org/officeDocument/2006/relationships" r:embed="rId1"/>
        <a:stretch>
          <a:fillRect/>
        </a:stretch>
      </xdr:blipFill>
      <xdr:spPr>
        <a:xfrm>
          <a:off x="161925" y="152400"/>
          <a:ext cx="1911817" cy="50275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tenerhebung@e-control.a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autoPageBreaks="0" fitToPage="1"/>
  </sheetPr>
  <dimension ref="A1:I48"/>
  <sheetViews>
    <sheetView showGridLines="0" showZeros="0" tabSelected="1" showOutlineSymbols="0" workbookViewId="0"/>
  </sheetViews>
  <sheetFormatPr baseColWidth="10" defaultColWidth="10.7109375" defaultRowHeight="12.75" x14ac:dyDescent="0.2"/>
  <cols>
    <col min="1" max="1" width="25.7109375" style="1" customWidth="1"/>
    <col min="2" max="2" width="50.7109375" style="1" customWidth="1"/>
    <col min="3" max="3" width="10.5703125" style="1" customWidth="1"/>
    <col min="4" max="4" width="15.5703125" style="2" customWidth="1"/>
    <col min="5" max="5" width="25.5703125" style="2" customWidth="1"/>
    <col min="6" max="6" width="50.5703125" style="2" customWidth="1"/>
    <col min="7" max="16384" width="10.7109375" style="2"/>
  </cols>
  <sheetData>
    <row r="1" spans="1:9" ht="60" customHeight="1" x14ac:dyDescent="0.2">
      <c r="I1" s="72"/>
    </row>
    <row r="2" spans="1:9" x14ac:dyDescent="0.2">
      <c r="A2" s="3"/>
      <c r="H2" s="12"/>
      <c r="I2" s="72" t="s">
        <v>419</v>
      </c>
    </row>
    <row r="3" spans="1:9" x14ac:dyDescent="0.2">
      <c r="A3" s="3"/>
    </row>
    <row r="4" spans="1:9" x14ac:dyDescent="0.2">
      <c r="A4" s="4" t="s">
        <v>15</v>
      </c>
      <c r="B4" s="28" t="str">
        <f>"Energiepreise 1. Halbjahr "&amp;$B$12&amp;" bis 30. Juli "&amp;$B$12</f>
        <v>Energiepreise 1. Halbjahr 2018 bis 30. Juli 2018</v>
      </c>
      <c r="C4" s="136" t="s">
        <v>84</v>
      </c>
      <c r="D4" s="137"/>
      <c r="E4" s="137"/>
    </row>
    <row r="5" spans="1:9" x14ac:dyDescent="0.2">
      <c r="B5" s="28" t="str">
        <f>"Energiepreise 2. Halbjahr "&amp;$B$12&amp;" bis 30. Jänner "&amp;$B$12+1</f>
        <v>Energiepreise 2. Halbjahr 2018 bis 30. Jänner 2019</v>
      </c>
      <c r="C5" s="137"/>
      <c r="D5" s="137"/>
      <c r="E5" s="137"/>
    </row>
    <row r="6" spans="1:9" ht="12.75" customHeight="1" x14ac:dyDescent="0.2">
      <c r="A6" s="2"/>
      <c r="B6" s="28" t="str">
        <f>"Jahreswerte bis zum 15. Februar "&amp;B12+1</f>
        <v>Jahreswerte bis zum 15. Februar 2019</v>
      </c>
      <c r="C6" s="138" t="s">
        <v>85</v>
      </c>
      <c r="D6" s="139"/>
      <c r="E6" s="139"/>
    </row>
    <row r="7" spans="1:9" x14ac:dyDescent="0.2">
      <c r="C7" s="11"/>
    </row>
    <row r="8" spans="1:9" x14ac:dyDescent="0.2">
      <c r="A8" s="5" t="s">
        <v>1</v>
      </c>
      <c r="B8" s="27" t="s">
        <v>2</v>
      </c>
      <c r="C8" s="2"/>
    </row>
    <row r="9" spans="1:9" x14ac:dyDescent="0.2">
      <c r="A9" s="29" t="s">
        <v>3</v>
      </c>
      <c r="B9" s="32" t="s">
        <v>356</v>
      </c>
      <c r="C9" s="2"/>
    </row>
    <row r="10" spans="1:9" x14ac:dyDescent="0.2">
      <c r="A10" s="3"/>
      <c r="B10" s="6"/>
      <c r="C10" s="2"/>
    </row>
    <row r="11" spans="1:9" s="7" customFormat="1" x14ac:dyDescent="0.2">
      <c r="A11" s="143" t="s">
        <v>12</v>
      </c>
      <c r="B11" s="144"/>
      <c r="C11" s="2"/>
      <c r="E11" s="140" t="s">
        <v>63</v>
      </c>
      <c r="F11" s="145"/>
      <c r="G11" s="146"/>
    </row>
    <row r="12" spans="1:9" ht="15.75" x14ac:dyDescent="0.2">
      <c r="A12" s="15" t="s">
        <v>4</v>
      </c>
      <c r="B12" s="33">
        <v>2018</v>
      </c>
      <c r="C12" s="1" t="s">
        <v>5</v>
      </c>
      <c r="E12" s="141"/>
      <c r="F12" s="147"/>
      <c r="G12" s="148"/>
    </row>
    <row r="13" spans="1:9" ht="15.75" x14ac:dyDescent="0.2">
      <c r="A13" s="35" t="s">
        <v>6</v>
      </c>
      <c r="B13" s="38"/>
      <c r="C13" s="39" t="str">
        <f>IF(B13=""," Pflichtfeld!","")</f>
        <v xml:space="preserve"> Pflichtfeld!</v>
      </c>
      <c r="E13" s="141"/>
      <c r="F13" s="147"/>
      <c r="G13" s="148"/>
    </row>
    <row r="14" spans="1:9" ht="15" x14ac:dyDescent="0.2">
      <c r="A14" s="36" t="s">
        <v>7</v>
      </c>
      <c r="B14" s="34" t="str">
        <f>IFERROR(VLOOKUP(B13,L!$A$11:$B$235,2,0),"")</f>
        <v/>
      </c>
      <c r="C14" s="40" t="s">
        <v>5</v>
      </c>
      <c r="E14" s="141"/>
      <c r="F14" s="147"/>
      <c r="G14" s="148"/>
    </row>
    <row r="15" spans="1:9" x14ac:dyDescent="0.2">
      <c r="A15" s="25" t="s">
        <v>8</v>
      </c>
      <c r="B15" s="115"/>
      <c r="C15" s="39" t="str">
        <f>IF(AND($B$13&lt;&gt;"",B15)=""," Pflichtfeld!","")</f>
        <v/>
      </c>
      <c r="E15" s="141"/>
      <c r="F15" s="147"/>
      <c r="G15" s="148"/>
    </row>
    <row r="16" spans="1:9" x14ac:dyDescent="0.2">
      <c r="A16" s="26" t="s">
        <v>9</v>
      </c>
      <c r="B16" s="116"/>
      <c r="C16" s="39" t="str">
        <f t="shared" ref="C16:C17" si="0">IF(AND($B$13&lt;&gt;"",B16)=""," Pflichtfeld!","")</f>
        <v/>
      </c>
      <c r="E16" s="141"/>
      <c r="F16" s="147"/>
      <c r="G16" s="148"/>
    </row>
    <row r="17" spans="1:8" x14ac:dyDescent="0.2">
      <c r="A17" s="30" t="s">
        <v>10</v>
      </c>
      <c r="B17" s="31"/>
      <c r="C17" s="39" t="str">
        <f t="shared" si="0"/>
        <v/>
      </c>
      <c r="E17" s="142"/>
      <c r="F17" s="149"/>
      <c r="G17" s="150"/>
    </row>
    <row r="18" spans="1:8" x14ac:dyDescent="0.2">
      <c r="A18" s="13"/>
      <c r="B18" s="13"/>
    </row>
    <row r="19" spans="1:8" ht="12.75" customHeight="1" x14ac:dyDescent="0.2"/>
    <row r="20" spans="1:8" x14ac:dyDescent="0.2">
      <c r="A20" s="2"/>
      <c r="B20" s="2"/>
    </row>
    <row r="21" spans="1:8" s="50" customFormat="1" x14ac:dyDescent="0.2">
      <c r="A21" s="128" t="s">
        <v>472</v>
      </c>
      <c r="B21" s="129"/>
      <c r="C21" s="132"/>
      <c r="D21" s="126" t="str">
        <f>IF(AND(SUM(HH_Preis!D12:J41,JJ_Abg!C29)=0,C21="",C21&lt;&gt;"Leermeldung"),"Pflichtfeld!","")</f>
        <v>Pflichtfeld!</v>
      </c>
      <c r="E21" s="128" t="s">
        <v>403</v>
      </c>
      <c r="F21" s="129"/>
      <c r="G21" s="132"/>
      <c r="H21" s="126" t="str">
        <f>IF(AND(SUM(HH_Preis!E30:J43)=0,G21="",G21&lt;&gt;"Leermeldung"),"Pflichtfeld!","")</f>
        <v>Pflichtfeld!</v>
      </c>
    </row>
    <row r="22" spans="1:8" s="50" customFormat="1" x14ac:dyDescent="0.2">
      <c r="A22" s="130"/>
      <c r="B22" s="131"/>
      <c r="C22" s="135"/>
      <c r="D22" s="127"/>
      <c r="E22" s="130"/>
      <c r="F22" s="131"/>
      <c r="G22" s="133"/>
      <c r="H22" s="127"/>
    </row>
    <row r="23" spans="1:8" s="50" customFormat="1" x14ac:dyDescent="0.2">
      <c r="A23" s="16"/>
      <c r="B23" s="16"/>
      <c r="C23" s="16"/>
    </row>
    <row r="24" spans="1:8" s="50" customFormat="1" x14ac:dyDescent="0.2">
      <c r="A24" s="128" t="s">
        <v>473</v>
      </c>
      <c r="B24" s="129"/>
      <c r="C24" s="132"/>
      <c r="D24" s="126" t="str">
        <f>IF(AND(SUM(HH_Preis!E12:J26)=0,C24="",C24&lt;&gt;"Leermeldung"),"Pflichtfeld!","")</f>
        <v>Pflichtfeld!</v>
      </c>
      <c r="E24" s="128" t="s">
        <v>404</v>
      </c>
      <c r="F24" s="129"/>
      <c r="G24" s="132"/>
      <c r="H24" s="126" t="str">
        <f>IF(AND(SUM(HH_Preis!I24:N38)=0,G24="",G24&lt;&gt;"Leermeldung"),"Pflichtfeld!","")</f>
        <v>Pflichtfeld!</v>
      </c>
    </row>
    <row r="25" spans="1:8" s="50" customFormat="1" x14ac:dyDescent="0.2">
      <c r="A25" s="130"/>
      <c r="B25" s="131"/>
      <c r="C25" s="133"/>
      <c r="D25" s="127"/>
      <c r="E25" s="130"/>
      <c r="F25" s="131"/>
      <c r="G25" s="133"/>
      <c r="H25" s="127"/>
    </row>
    <row r="26" spans="1:8" s="50" customFormat="1" x14ac:dyDescent="0.2">
      <c r="A26" s="16"/>
      <c r="B26" s="16"/>
      <c r="C26" s="16"/>
    </row>
    <row r="27" spans="1:8" s="50" customFormat="1" ht="12.75" customHeight="1" x14ac:dyDescent="0.2">
      <c r="A27" s="128" t="s">
        <v>474</v>
      </c>
      <c r="B27" s="129"/>
      <c r="C27" s="132"/>
      <c r="D27" s="126" t="str">
        <f>IF(AND(SUM(HH_Preis!E27:J41)=0,C27="",C27&lt;&gt;"Leermeldung"),"Pflichtfeld!","")</f>
        <v>Pflichtfeld!</v>
      </c>
      <c r="E27" s="128" t="s">
        <v>405</v>
      </c>
      <c r="F27" s="129"/>
      <c r="G27" s="132"/>
      <c r="H27" s="126" t="str">
        <f>IF(AND(SUM(HH_Preis!I27:N41)=0,G27="",G27&lt;&gt;"Leermeldung"),"Pflichtfeld!","")</f>
        <v>Pflichtfeld!</v>
      </c>
    </row>
    <row r="28" spans="1:8" s="50" customFormat="1" x14ac:dyDescent="0.2">
      <c r="A28" s="130"/>
      <c r="B28" s="131"/>
      <c r="C28" s="133"/>
      <c r="D28" s="127"/>
      <c r="E28" s="130"/>
      <c r="F28" s="131"/>
      <c r="G28" s="133"/>
      <c r="H28" s="127"/>
    </row>
    <row r="30" spans="1:8" s="50" customFormat="1" ht="12.75" customHeight="1" x14ac:dyDescent="0.2">
      <c r="E30" s="128" t="s">
        <v>406</v>
      </c>
      <c r="F30" s="129"/>
      <c r="G30" s="132"/>
      <c r="H30" s="126" t="str">
        <f>IF(AND(SUM(HH_Preis!I30:N43)=0,G30="",G30&lt;&gt;"Leermeldung"),"Pflichtfeld!","")</f>
        <v>Pflichtfeld!</v>
      </c>
    </row>
    <row r="31" spans="1:8" s="50" customFormat="1" x14ac:dyDescent="0.2">
      <c r="E31" s="130"/>
      <c r="F31" s="131"/>
      <c r="G31" s="133"/>
      <c r="H31" s="127"/>
    </row>
    <row r="32" spans="1:8" s="50" customFormat="1" x14ac:dyDescent="0.2">
      <c r="E32" s="123"/>
      <c r="F32" s="123"/>
      <c r="G32" s="123"/>
      <c r="H32" s="124"/>
    </row>
    <row r="35" spans="1:7" x14ac:dyDescent="0.2">
      <c r="A35" s="134" t="s">
        <v>482</v>
      </c>
      <c r="B35" s="134"/>
      <c r="C35" s="134"/>
      <c r="D35" s="134"/>
      <c r="E35" s="134"/>
      <c r="F35" s="134"/>
      <c r="G35" s="134"/>
    </row>
    <row r="36" spans="1:7" x14ac:dyDescent="0.2">
      <c r="A36" s="134"/>
      <c r="B36" s="134"/>
      <c r="C36" s="134"/>
      <c r="D36" s="134"/>
      <c r="E36" s="134"/>
      <c r="F36" s="134"/>
      <c r="G36" s="134"/>
    </row>
    <row r="37" spans="1:7" x14ac:dyDescent="0.2">
      <c r="A37" s="134"/>
      <c r="B37" s="134"/>
      <c r="C37" s="134"/>
      <c r="D37" s="134"/>
      <c r="E37" s="134"/>
      <c r="F37" s="134"/>
      <c r="G37" s="134"/>
    </row>
    <row r="38" spans="1:7" x14ac:dyDescent="0.2">
      <c r="A38" s="134"/>
      <c r="B38" s="134"/>
      <c r="C38" s="134"/>
      <c r="D38" s="134"/>
      <c r="E38" s="134"/>
      <c r="F38" s="134"/>
      <c r="G38" s="134"/>
    </row>
    <row r="39" spans="1:7" x14ac:dyDescent="0.2">
      <c r="A39" s="134"/>
      <c r="B39" s="134"/>
      <c r="C39" s="134"/>
      <c r="D39" s="134"/>
      <c r="E39" s="134"/>
      <c r="F39" s="134"/>
      <c r="G39" s="134"/>
    </row>
    <row r="40" spans="1:7" x14ac:dyDescent="0.2">
      <c r="A40" s="134"/>
      <c r="B40" s="134"/>
      <c r="C40" s="134"/>
      <c r="D40" s="134"/>
      <c r="E40" s="134"/>
      <c r="F40" s="134"/>
      <c r="G40" s="134"/>
    </row>
    <row r="41" spans="1:7" x14ac:dyDescent="0.2">
      <c r="A41" s="134"/>
      <c r="B41" s="134"/>
      <c r="C41" s="134"/>
      <c r="D41" s="134"/>
      <c r="E41" s="134"/>
      <c r="F41" s="134"/>
      <c r="G41" s="134"/>
    </row>
    <row r="42" spans="1:7" x14ac:dyDescent="0.2">
      <c r="A42" s="134"/>
      <c r="B42" s="134"/>
      <c r="C42" s="134"/>
      <c r="D42" s="134"/>
      <c r="E42" s="134"/>
      <c r="F42" s="134"/>
      <c r="G42" s="134"/>
    </row>
    <row r="43" spans="1:7" x14ac:dyDescent="0.2">
      <c r="A43" s="134"/>
      <c r="B43" s="134"/>
      <c r="C43" s="134"/>
      <c r="D43" s="134"/>
      <c r="E43" s="134"/>
      <c r="F43" s="134"/>
      <c r="G43" s="134"/>
    </row>
    <row r="44" spans="1:7" x14ac:dyDescent="0.2">
      <c r="A44" s="134"/>
      <c r="B44" s="134"/>
      <c r="C44" s="134"/>
      <c r="D44" s="134"/>
      <c r="E44" s="134"/>
      <c r="F44" s="134"/>
      <c r="G44" s="134"/>
    </row>
    <row r="45" spans="1:7" x14ac:dyDescent="0.2">
      <c r="A45" s="134"/>
      <c r="B45" s="134"/>
      <c r="C45" s="134"/>
      <c r="D45" s="134"/>
      <c r="E45" s="134"/>
      <c r="F45" s="134"/>
      <c r="G45" s="134"/>
    </row>
    <row r="46" spans="1:7" x14ac:dyDescent="0.2">
      <c r="A46" s="134"/>
      <c r="B46" s="134"/>
      <c r="C46" s="134"/>
      <c r="D46" s="134"/>
      <c r="E46" s="134"/>
      <c r="F46" s="134"/>
      <c r="G46" s="134"/>
    </row>
    <row r="47" spans="1:7" x14ac:dyDescent="0.2">
      <c r="A47" s="134"/>
      <c r="B47" s="134"/>
      <c r="C47" s="134"/>
      <c r="D47" s="134"/>
      <c r="E47" s="134"/>
      <c r="F47" s="134"/>
      <c r="G47" s="134"/>
    </row>
    <row r="48" spans="1:7" x14ac:dyDescent="0.2">
      <c r="A48" s="134"/>
      <c r="B48" s="134"/>
      <c r="C48" s="134"/>
      <c r="D48" s="134"/>
      <c r="E48" s="134"/>
      <c r="F48" s="134"/>
      <c r="G48" s="134"/>
    </row>
  </sheetData>
  <sheetProtection algorithmName="SHA-512" hashValue="R4YqIXNvNz05Mei57H2bj8p1fL6VAr3Gr5LOcZMBrRJTVK5rCNWl2QfRh93DjWwUbLwCorOD0Fy39++B0R50Lw==" saltValue="FUiKCZU5AOEXQTZh3dtO8g==" spinCount="100000" sheet="1" formatCells="0" formatColumns="0" formatRows="0"/>
  <mergeCells count="27">
    <mergeCell ref="C4:E5"/>
    <mergeCell ref="C6:E6"/>
    <mergeCell ref="E11:E17"/>
    <mergeCell ref="A11:B11"/>
    <mergeCell ref="F11:G17"/>
    <mergeCell ref="A35:G48"/>
    <mergeCell ref="A21:B22"/>
    <mergeCell ref="C21:C22"/>
    <mergeCell ref="D21:D22"/>
    <mergeCell ref="A24:B25"/>
    <mergeCell ref="C24:C25"/>
    <mergeCell ref="D24:D25"/>
    <mergeCell ref="E30:F31"/>
    <mergeCell ref="G30:G31"/>
    <mergeCell ref="A27:B28"/>
    <mergeCell ref="C27:C28"/>
    <mergeCell ref="D27:D28"/>
    <mergeCell ref="H21:H22"/>
    <mergeCell ref="H30:H31"/>
    <mergeCell ref="E24:F25"/>
    <mergeCell ref="G24:G25"/>
    <mergeCell ref="H24:H25"/>
    <mergeCell ref="E27:F28"/>
    <mergeCell ref="G27:G28"/>
    <mergeCell ref="H27:H28"/>
    <mergeCell ref="E21:F22"/>
    <mergeCell ref="G21:G22"/>
  </mergeCells>
  <phoneticPr fontId="0" type="noConversion"/>
  <conditionalFormatting sqref="B15:B17">
    <cfRule type="expression" dxfId="43" priority="11" stopIfTrue="1">
      <formula>AND($B$13&lt;&gt;"",B15="")</formula>
    </cfRule>
  </conditionalFormatting>
  <conditionalFormatting sqref="B13">
    <cfRule type="expression" dxfId="42" priority="12" stopIfTrue="1">
      <formula>$B$13=""</formula>
    </cfRule>
  </conditionalFormatting>
  <dataValidations xWindow="612" yWindow="540" count="2">
    <dataValidation type="list" allowBlank="1" showInputMessage="1" showErrorMessage="1" sqref="G30:G31">
      <formula1>$I$1:$I$2</formula1>
    </dataValidation>
    <dataValidation type="list" allowBlank="1" showInputMessage="1" showErrorMessage="1" sqref="C24:C25 C27:C28 G24:G25 G27:G28 C21:C22 G21:G22">
      <formula1>$I$1:$I$2</formula1>
    </dataValidation>
  </dataValidations>
  <hyperlinks>
    <hyperlink ref="B8" r:id="rId1"/>
  </hyperlinks>
  <printOptions horizontalCentered="1"/>
  <pageMargins left="0.39370078740157483" right="0.39370078740157483" top="0.59055118110236227" bottom="0.59055118110236227" header="0.51181102362204722" footer="0.51181102362204722"/>
  <pageSetup paperSize="9" scale="73" orientation="portrait" r:id="rId2"/>
  <headerFooter alignWithMargins="0"/>
  <drawing r:id="rId3"/>
  <extLst>
    <ext xmlns:x14="http://schemas.microsoft.com/office/spreadsheetml/2009/9/main" uri="{78C0D931-6437-407d-A8EE-F0AAD7539E65}">
      <x14:conditionalFormattings>
        <x14:conditionalFormatting xmlns:xm="http://schemas.microsoft.com/office/excel/2006/main">
          <x14:cfRule type="expression" priority="7" stopIfTrue="1" id="{1C95653F-A87B-41FC-93B1-16A30D833A24}">
            <xm:f>AND(SUM(JJ_Abg!$C$29,HH_Preis!$D$12:$J$41)=0,C21="")</xm:f>
            <x14:dxf>
              <fill>
                <patternFill>
                  <bgColor rgb="FFFF6969"/>
                </patternFill>
              </fill>
            </x14:dxf>
          </x14:cfRule>
          <xm:sqref>C21:C22</xm:sqref>
        </x14:conditionalFormatting>
        <x14:conditionalFormatting xmlns:xm="http://schemas.microsoft.com/office/excel/2006/main">
          <x14:cfRule type="expression" priority="6" stopIfTrue="1" id="{262759A2-5073-4EAE-813E-CDC76EAF1B38}">
            <xm:f>AND(SUM(HH_Preis!$D$12:$J$26)=0,$C$24="")</xm:f>
            <x14:dxf>
              <fill>
                <patternFill>
                  <bgColor rgb="FFFF6969"/>
                </patternFill>
              </fill>
            </x14:dxf>
          </x14:cfRule>
          <xm:sqref>C24</xm:sqref>
        </x14:conditionalFormatting>
        <x14:conditionalFormatting xmlns:xm="http://schemas.microsoft.com/office/excel/2006/main">
          <x14:cfRule type="expression" priority="5" stopIfTrue="1" id="{8C214F03-DA93-4CD0-9293-703ACF14D56E}">
            <xm:f>AND(SUM(HH_Preis!$D$27:$J$41)=0,$C$27="")</xm:f>
            <x14:dxf>
              <fill>
                <patternFill>
                  <bgColor rgb="FFFF6969"/>
                </patternFill>
              </fill>
            </x14:dxf>
          </x14:cfRule>
          <xm:sqref>C27</xm:sqref>
        </x14:conditionalFormatting>
        <x14:conditionalFormatting xmlns:xm="http://schemas.microsoft.com/office/excel/2006/main">
          <x14:cfRule type="expression" priority="4" stopIfTrue="1" id="{FE5B6BA2-9972-48B1-9034-750A0DD55087}">
            <xm:f>AND(SUM(JJ_Anz!$D$29)=0,$G$21="")</xm:f>
            <x14:dxf>
              <fill>
                <patternFill>
                  <bgColor rgb="FFFF6969"/>
                </patternFill>
              </fill>
            </x14:dxf>
          </x14:cfRule>
          <xm:sqref>G21</xm:sqref>
        </x14:conditionalFormatting>
        <x14:conditionalFormatting xmlns:xm="http://schemas.microsoft.com/office/excel/2006/main">
          <x14:cfRule type="expression" priority="3" stopIfTrue="1" id="{87D57FDC-C1CD-4834-AD91-4510A8E61A01}">
            <xm:f>AND(SUM(JJ_Anz!$J$29)=0,$G$24="")</xm:f>
            <x14:dxf>
              <fill>
                <patternFill>
                  <bgColor rgb="FFFF6969"/>
                </patternFill>
              </fill>
            </x14:dxf>
          </x14:cfRule>
          <xm:sqref>G24</xm:sqref>
        </x14:conditionalFormatting>
        <x14:conditionalFormatting xmlns:xm="http://schemas.microsoft.com/office/excel/2006/main">
          <x14:cfRule type="expression" priority="2" stopIfTrue="1" id="{09A904C6-8495-41D0-9110-646BE84A6C38}">
            <xm:f>AND(SUM(JJ_BAMM!$E$16:$F$18)=0,$G$27="")</xm:f>
            <x14:dxf>
              <fill>
                <patternFill>
                  <bgColor rgb="FFFF6969"/>
                </patternFill>
              </fill>
            </x14:dxf>
          </x14:cfRule>
          <xm:sqref>G27</xm:sqref>
        </x14:conditionalFormatting>
        <x14:conditionalFormatting xmlns:xm="http://schemas.microsoft.com/office/excel/2006/main">
          <x14:cfRule type="expression" priority="1" stopIfTrue="1" id="{FCAF5BC6-54CB-4219-B59D-3440603679B1}">
            <xm:f>AND(SUM(JJ_BAMM!$E$12:$F$14)=0,$G$30="")</xm:f>
            <x14:dxf>
              <fill>
                <patternFill>
                  <bgColor rgb="FFFF6969"/>
                </patternFill>
              </fill>
            </x14:dxf>
          </x14:cfRule>
          <xm:sqref>G30</xm:sqref>
        </x14:conditionalFormatting>
      </x14:conditionalFormattings>
    </ext>
    <ext xmlns:x14="http://schemas.microsoft.com/office/spreadsheetml/2009/9/main" uri="{CCE6A557-97BC-4b89-ADB6-D9C93CAAB3DF}">
      <x14:dataValidations xmlns:xm="http://schemas.microsoft.com/office/excel/2006/main" xWindow="612" yWindow="540" count="1">
        <x14:dataValidation type="list" allowBlank="1" showInputMessage="1" showErrorMessage="1" errorTitle="kein Listeneintrag" error="Kein Listeneintrag!" promptTitle="Stromlieferant" prompt="Auswahlliste!_x000a_Änderungen der Liste im Blatt &quot;L&quot; möglich!">
          <x14:formula1>
            <xm:f>L!$A$10:$A$235</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63"/>
  <sheetViews>
    <sheetView showGridLines="0" showZeros="0" workbookViewId="0">
      <pane xSplit="3" ySplit="11" topLeftCell="D12" activePane="bottomRight" state="frozen"/>
      <selection pane="topRight" activeCell="E1" sqref="E1"/>
      <selection pane="bottomLeft" activeCell="A11" sqref="A11"/>
      <selection pane="bottomRight"/>
    </sheetView>
  </sheetViews>
  <sheetFormatPr baseColWidth="10" defaultColWidth="10.7109375" defaultRowHeight="12.75" x14ac:dyDescent="0.2"/>
  <cols>
    <col min="1" max="1" width="25.7109375" style="21" customWidth="1"/>
    <col min="2" max="2" width="20.7109375" style="21" customWidth="1"/>
    <col min="3" max="3" width="50.7109375" style="21" customWidth="1"/>
    <col min="4" max="10" width="16.7109375" style="19" customWidth="1"/>
    <col min="11" max="16384" width="10.7109375" style="19"/>
  </cols>
  <sheetData>
    <row r="2" spans="1:15" ht="20.100000000000001" customHeight="1" x14ac:dyDescent="0.2">
      <c r="A2" s="16"/>
      <c r="B2" s="8"/>
      <c r="C2" s="8"/>
      <c r="K2" s="17"/>
      <c r="L2" s="17"/>
      <c r="M2" s="17"/>
      <c r="N2" s="17"/>
      <c r="O2" s="18"/>
    </row>
    <row r="3" spans="1:15" ht="20.100000000000001" customHeight="1" x14ac:dyDescent="0.2">
      <c r="A3" s="16"/>
      <c r="B3" s="20"/>
      <c r="C3" s="20"/>
      <c r="K3" s="17"/>
      <c r="L3" s="17"/>
      <c r="M3" s="17"/>
      <c r="N3" s="17"/>
      <c r="O3" s="18"/>
    </row>
    <row r="4" spans="1:15" x14ac:dyDescent="0.2">
      <c r="A4" s="22" t="s">
        <v>0</v>
      </c>
      <c r="B4" s="20"/>
      <c r="C4" s="20"/>
      <c r="K4" s="17"/>
      <c r="L4" s="17"/>
      <c r="M4" s="17"/>
      <c r="N4" s="17"/>
      <c r="O4" s="18"/>
    </row>
    <row r="5" spans="1:15" ht="15.75" x14ac:dyDescent="0.2">
      <c r="A5" s="156" t="str">
        <f>"Halbjahreserhebung Stromlieferanten "&amp;U!$B$12</f>
        <v>Halbjahreserhebung Stromlieferanten 2018</v>
      </c>
      <c r="B5" s="157"/>
      <c r="C5" s="157"/>
      <c r="G5" s="17"/>
      <c r="H5" s="17"/>
      <c r="I5" s="17"/>
      <c r="J5" s="17"/>
      <c r="K5" s="17"/>
      <c r="L5" s="17"/>
      <c r="M5" s="17"/>
      <c r="N5" s="17"/>
      <c r="O5" s="18"/>
    </row>
    <row r="6" spans="1:15" ht="15.75" x14ac:dyDescent="0.2">
      <c r="A6" s="15" t="s">
        <v>6</v>
      </c>
      <c r="B6" s="161" t="str">
        <f>IF(U!$B$13&lt;&gt;"",U!$B$13,"")</f>
        <v/>
      </c>
      <c r="C6" s="162"/>
      <c r="D6" s="117"/>
      <c r="G6" s="17"/>
      <c r="H6" s="17"/>
      <c r="I6" s="17"/>
      <c r="J6" s="17"/>
      <c r="K6" s="17"/>
      <c r="L6" s="17"/>
      <c r="M6" s="17"/>
      <c r="N6" s="17"/>
      <c r="O6" s="18"/>
    </row>
    <row r="7" spans="1:15" ht="15.75" x14ac:dyDescent="0.2">
      <c r="A7" s="156" t="s">
        <v>81</v>
      </c>
      <c r="B7" s="157"/>
      <c r="C7" s="157"/>
      <c r="D7" s="175" t="s">
        <v>325</v>
      </c>
      <c r="E7" s="176"/>
      <c r="F7" s="177"/>
      <c r="G7" s="164" t="s">
        <v>469</v>
      </c>
      <c r="H7" s="164"/>
      <c r="I7" s="164"/>
      <c r="J7" s="165"/>
      <c r="K7" s="17"/>
      <c r="L7" s="17"/>
      <c r="M7" s="17"/>
      <c r="N7" s="17"/>
      <c r="O7" s="18"/>
    </row>
    <row r="8" spans="1:15" x14ac:dyDescent="0.2">
      <c r="A8" s="166" t="s">
        <v>76</v>
      </c>
      <c r="B8" s="169" t="s">
        <v>470</v>
      </c>
      <c r="C8" s="170"/>
      <c r="D8" s="179" t="s">
        <v>77</v>
      </c>
      <c r="E8" s="178" t="s">
        <v>475</v>
      </c>
      <c r="F8" s="178" t="s">
        <v>476</v>
      </c>
      <c r="G8" s="151" t="s">
        <v>324</v>
      </c>
      <c r="H8" s="154" t="s">
        <v>326</v>
      </c>
      <c r="I8" s="154" t="s">
        <v>326</v>
      </c>
      <c r="J8" s="151" t="s">
        <v>62</v>
      </c>
      <c r="K8" s="17"/>
      <c r="L8" s="17"/>
      <c r="M8" s="17"/>
      <c r="N8" s="17"/>
      <c r="O8" s="18"/>
    </row>
    <row r="9" spans="1:15" ht="12.6" customHeight="1" x14ac:dyDescent="0.2">
      <c r="A9" s="167"/>
      <c r="B9" s="171"/>
      <c r="C9" s="172"/>
      <c r="D9" s="179"/>
      <c r="E9" s="178"/>
      <c r="F9" s="178"/>
      <c r="G9" s="152"/>
      <c r="H9" s="155"/>
      <c r="I9" s="155"/>
      <c r="J9" s="152"/>
      <c r="K9" s="17"/>
      <c r="L9" s="17"/>
      <c r="M9" s="17"/>
      <c r="N9" s="17"/>
      <c r="O9" s="18"/>
    </row>
    <row r="10" spans="1:15" ht="12.6" customHeight="1" x14ac:dyDescent="0.2">
      <c r="A10" s="167"/>
      <c r="B10" s="171"/>
      <c r="C10" s="172"/>
      <c r="D10" s="179"/>
      <c r="E10" s="178"/>
      <c r="F10" s="178"/>
      <c r="G10" s="153"/>
      <c r="H10" s="153"/>
      <c r="I10" s="153"/>
      <c r="J10" s="180"/>
      <c r="K10" s="17"/>
      <c r="L10" s="17"/>
      <c r="M10" s="17"/>
      <c r="N10" s="17"/>
      <c r="O10" s="18"/>
    </row>
    <row r="11" spans="1:15" x14ac:dyDescent="0.2">
      <c r="A11" s="168"/>
      <c r="B11" s="173"/>
      <c r="C11" s="174"/>
      <c r="D11" s="14" t="s">
        <v>11</v>
      </c>
      <c r="E11" s="122" t="s">
        <v>11</v>
      </c>
      <c r="F11" s="122" t="s">
        <v>11</v>
      </c>
      <c r="G11" s="51" t="s">
        <v>11</v>
      </c>
      <c r="H11" s="51" t="s">
        <v>11</v>
      </c>
      <c r="I11" s="51" t="s">
        <v>11</v>
      </c>
      <c r="J11" s="51" t="s">
        <v>11</v>
      </c>
      <c r="K11" s="17"/>
      <c r="L11" s="17"/>
      <c r="M11" s="17"/>
      <c r="N11" s="17"/>
      <c r="O11" s="18"/>
    </row>
    <row r="12" spans="1:15" x14ac:dyDescent="0.2">
      <c r="A12" s="158" t="s">
        <v>78</v>
      </c>
      <c r="B12" s="158" t="s">
        <v>61</v>
      </c>
      <c r="C12" s="47" t="s">
        <v>65</v>
      </c>
      <c r="D12" s="55"/>
      <c r="E12" s="55"/>
      <c r="F12" s="55"/>
      <c r="G12" s="55"/>
      <c r="H12" s="55"/>
      <c r="I12" s="55"/>
      <c r="J12" s="55"/>
    </row>
    <row r="13" spans="1:15" x14ac:dyDescent="0.2">
      <c r="A13" s="159"/>
      <c r="B13" s="159"/>
      <c r="C13" s="44" t="s">
        <v>66</v>
      </c>
      <c r="D13" s="56"/>
      <c r="E13" s="56"/>
      <c r="F13" s="56"/>
      <c r="G13" s="56"/>
      <c r="H13" s="57"/>
      <c r="I13" s="56"/>
      <c r="J13" s="56"/>
    </row>
    <row r="14" spans="1:15" x14ac:dyDescent="0.2">
      <c r="A14" s="159"/>
      <c r="B14" s="159"/>
      <c r="C14" s="44" t="s">
        <v>67</v>
      </c>
      <c r="D14" s="56"/>
      <c r="E14" s="56"/>
      <c r="F14" s="56"/>
      <c r="G14" s="56"/>
      <c r="H14" s="56"/>
      <c r="I14" s="56"/>
      <c r="J14" s="56"/>
    </row>
    <row r="15" spans="1:15" x14ac:dyDescent="0.2">
      <c r="A15" s="159"/>
      <c r="B15" s="159"/>
      <c r="C15" s="44" t="s">
        <v>68</v>
      </c>
      <c r="D15" s="56"/>
      <c r="E15" s="56"/>
      <c r="F15" s="56"/>
      <c r="G15" s="56"/>
      <c r="H15" s="56"/>
      <c r="I15" s="56"/>
      <c r="J15" s="56"/>
    </row>
    <row r="16" spans="1:15" x14ac:dyDescent="0.2">
      <c r="A16" s="159"/>
      <c r="B16" s="159"/>
      <c r="C16" s="45" t="s">
        <v>64</v>
      </c>
      <c r="D16" s="58"/>
      <c r="E16" s="58"/>
      <c r="F16" s="58"/>
      <c r="G16" s="58"/>
      <c r="H16" s="58"/>
      <c r="I16" s="58"/>
      <c r="J16" s="58"/>
    </row>
    <row r="17" spans="1:10" x14ac:dyDescent="0.2">
      <c r="A17" s="159"/>
      <c r="B17" s="160"/>
      <c r="C17" s="46" t="s">
        <v>77</v>
      </c>
      <c r="D17" s="59"/>
      <c r="E17" s="59"/>
      <c r="F17" s="59"/>
      <c r="G17" s="59"/>
      <c r="H17" s="59"/>
      <c r="I17" s="59"/>
      <c r="J17" s="59"/>
    </row>
    <row r="18" spans="1:10" x14ac:dyDescent="0.2">
      <c r="A18" s="159"/>
      <c r="B18" s="159" t="s">
        <v>80</v>
      </c>
      <c r="C18" s="47" t="s">
        <v>60</v>
      </c>
      <c r="D18" s="55"/>
      <c r="E18" s="55"/>
      <c r="F18" s="55"/>
      <c r="G18" s="55"/>
      <c r="H18" s="55"/>
      <c r="I18" s="55"/>
      <c r="J18" s="55"/>
    </row>
    <row r="19" spans="1:10" x14ac:dyDescent="0.2">
      <c r="A19" s="159"/>
      <c r="B19" s="159"/>
      <c r="C19" s="44" t="s">
        <v>69</v>
      </c>
      <c r="D19" s="56"/>
      <c r="E19" s="56"/>
      <c r="F19" s="56"/>
      <c r="G19" s="56"/>
      <c r="H19" s="56"/>
      <c r="I19" s="56"/>
      <c r="J19" s="56"/>
    </row>
    <row r="20" spans="1:10" x14ac:dyDescent="0.2">
      <c r="A20" s="159"/>
      <c r="B20" s="159"/>
      <c r="C20" s="44" t="s">
        <v>70</v>
      </c>
      <c r="D20" s="56"/>
      <c r="E20" s="56"/>
      <c r="F20" s="56"/>
      <c r="G20" s="56"/>
      <c r="H20" s="56"/>
      <c r="I20" s="56"/>
      <c r="J20" s="56"/>
    </row>
    <row r="21" spans="1:10" x14ac:dyDescent="0.2">
      <c r="A21" s="159"/>
      <c r="B21" s="159"/>
      <c r="C21" s="44" t="s">
        <v>71</v>
      </c>
      <c r="D21" s="56"/>
      <c r="E21" s="56"/>
      <c r="F21" s="56"/>
      <c r="G21" s="56"/>
      <c r="H21" s="56"/>
      <c r="I21" s="56"/>
      <c r="J21" s="56"/>
    </row>
    <row r="22" spans="1:10" x14ac:dyDescent="0.2">
      <c r="A22" s="159"/>
      <c r="B22" s="159"/>
      <c r="C22" s="44" t="s">
        <v>72</v>
      </c>
      <c r="D22" s="56"/>
      <c r="E22" s="56"/>
      <c r="F22" s="56"/>
      <c r="G22" s="56"/>
      <c r="H22" s="56"/>
      <c r="I22" s="56"/>
      <c r="J22" s="56"/>
    </row>
    <row r="23" spans="1:10" x14ac:dyDescent="0.2">
      <c r="A23" s="159"/>
      <c r="B23" s="159"/>
      <c r="C23" s="44" t="s">
        <v>73</v>
      </c>
      <c r="D23" s="56"/>
      <c r="E23" s="56"/>
      <c r="F23" s="56"/>
      <c r="G23" s="56"/>
      <c r="H23" s="56"/>
      <c r="I23" s="56"/>
      <c r="J23" s="56"/>
    </row>
    <row r="24" spans="1:10" x14ac:dyDescent="0.2">
      <c r="A24" s="159"/>
      <c r="B24" s="159"/>
      <c r="C24" s="44" t="s">
        <v>74</v>
      </c>
      <c r="D24" s="56"/>
      <c r="E24" s="56"/>
      <c r="F24" s="56"/>
      <c r="G24" s="56"/>
      <c r="H24" s="56"/>
      <c r="I24" s="56"/>
      <c r="J24" s="56"/>
    </row>
    <row r="25" spans="1:10" x14ac:dyDescent="0.2">
      <c r="A25" s="159"/>
      <c r="B25" s="159"/>
      <c r="C25" s="45" t="s">
        <v>75</v>
      </c>
      <c r="D25" s="58"/>
      <c r="E25" s="58"/>
      <c r="F25" s="58"/>
      <c r="G25" s="58"/>
      <c r="H25" s="58"/>
      <c r="I25" s="58"/>
      <c r="J25" s="58"/>
    </row>
    <row r="26" spans="1:10" x14ac:dyDescent="0.2">
      <c r="A26" s="160"/>
      <c r="B26" s="160"/>
      <c r="C26" s="46" t="s">
        <v>77</v>
      </c>
      <c r="D26" s="59"/>
      <c r="E26" s="59"/>
      <c r="F26" s="59"/>
      <c r="G26" s="59"/>
      <c r="H26" s="59"/>
      <c r="I26" s="59"/>
      <c r="J26" s="59"/>
    </row>
    <row r="27" spans="1:10" x14ac:dyDescent="0.2">
      <c r="A27" s="158" t="s">
        <v>79</v>
      </c>
      <c r="B27" s="158" t="s">
        <v>61</v>
      </c>
      <c r="C27" s="47" t="s">
        <v>65</v>
      </c>
      <c r="D27" s="55"/>
      <c r="E27" s="55"/>
      <c r="F27" s="55"/>
      <c r="G27" s="55"/>
      <c r="H27" s="55"/>
      <c r="I27" s="55"/>
      <c r="J27" s="55"/>
    </row>
    <row r="28" spans="1:10" ht="12.75" customHeight="1" x14ac:dyDescent="0.2">
      <c r="A28" s="159"/>
      <c r="B28" s="159"/>
      <c r="C28" s="44" t="s">
        <v>66</v>
      </c>
      <c r="D28" s="56"/>
      <c r="E28" s="56"/>
      <c r="F28" s="56"/>
      <c r="G28" s="56"/>
      <c r="H28" s="56"/>
      <c r="I28" s="56"/>
      <c r="J28" s="56"/>
    </row>
    <row r="29" spans="1:10" ht="12.75" customHeight="1" x14ac:dyDescent="0.2">
      <c r="A29" s="159"/>
      <c r="B29" s="159"/>
      <c r="C29" s="44" t="s">
        <v>67</v>
      </c>
      <c r="D29" s="56"/>
      <c r="E29" s="56"/>
      <c r="F29" s="56"/>
      <c r="G29" s="56"/>
      <c r="H29" s="56"/>
      <c r="I29" s="56"/>
      <c r="J29" s="56"/>
    </row>
    <row r="30" spans="1:10" ht="12.75" customHeight="1" x14ac:dyDescent="0.2">
      <c r="A30" s="159"/>
      <c r="B30" s="159"/>
      <c r="C30" s="44" t="s">
        <v>68</v>
      </c>
      <c r="D30" s="56"/>
      <c r="E30" s="56"/>
      <c r="F30" s="56"/>
      <c r="G30" s="56"/>
      <c r="H30" s="56"/>
      <c r="I30" s="56"/>
      <c r="J30" s="56"/>
    </row>
    <row r="31" spans="1:10" x14ac:dyDescent="0.2">
      <c r="A31" s="159"/>
      <c r="B31" s="159"/>
      <c r="C31" s="45" t="s">
        <v>64</v>
      </c>
      <c r="D31" s="58"/>
      <c r="E31" s="58"/>
      <c r="F31" s="58"/>
      <c r="G31" s="58"/>
      <c r="H31" s="58"/>
      <c r="I31" s="58"/>
      <c r="J31" s="58"/>
    </row>
    <row r="32" spans="1:10" x14ac:dyDescent="0.2">
      <c r="A32" s="159"/>
      <c r="B32" s="160"/>
      <c r="C32" s="46" t="s">
        <v>77</v>
      </c>
      <c r="D32" s="59"/>
      <c r="E32" s="59"/>
      <c r="F32" s="59"/>
      <c r="G32" s="59"/>
      <c r="H32" s="59"/>
      <c r="I32" s="59"/>
      <c r="J32" s="59"/>
    </row>
    <row r="33" spans="1:10" x14ac:dyDescent="0.2">
      <c r="A33" s="159"/>
      <c r="B33" s="159" t="s">
        <v>80</v>
      </c>
      <c r="C33" s="47" t="s">
        <v>60</v>
      </c>
      <c r="D33" s="55"/>
      <c r="E33" s="55"/>
      <c r="F33" s="55"/>
      <c r="G33" s="55"/>
      <c r="H33" s="55"/>
      <c r="I33" s="55"/>
      <c r="J33" s="55"/>
    </row>
    <row r="34" spans="1:10" x14ac:dyDescent="0.2">
      <c r="A34" s="159"/>
      <c r="B34" s="159"/>
      <c r="C34" s="44" t="s">
        <v>69</v>
      </c>
      <c r="D34" s="56"/>
      <c r="E34" s="56"/>
      <c r="F34" s="56"/>
      <c r="G34" s="56"/>
      <c r="H34" s="56"/>
      <c r="I34" s="56"/>
      <c r="J34" s="56"/>
    </row>
    <row r="35" spans="1:10" x14ac:dyDescent="0.2">
      <c r="A35" s="159"/>
      <c r="B35" s="159"/>
      <c r="C35" s="44" t="s">
        <v>70</v>
      </c>
      <c r="D35" s="56"/>
      <c r="E35" s="56"/>
      <c r="F35" s="56"/>
      <c r="G35" s="56"/>
      <c r="H35" s="56"/>
      <c r="I35" s="56"/>
      <c r="J35" s="56"/>
    </row>
    <row r="36" spans="1:10" x14ac:dyDescent="0.2">
      <c r="A36" s="159"/>
      <c r="B36" s="159"/>
      <c r="C36" s="44" t="s">
        <v>71</v>
      </c>
      <c r="D36" s="56"/>
      <c r="E36" s="56"/>
      <c r="F36" s="56"/>
      <c r="G36" s="56"/>
      <c r="H36" s="56"/>
      <c r="I36" s="56"/>
      <c r="J36" s="56"/>
    </row>
    <row r="37" spans="1:10" x14ac:dyDescent="0.2">
      <c r="A37" s="159"/>
      <c r="B37" s="159"/>
      <c r="C37" s="44" t="s">
        <v>72</v>
      </c>
      <c r="D37" s="56"/>
      <c r="E37" s="56"/>
      <c r="F37" s="56"/>
      <c r="G37" s="56"/>
      <c r="H37" s="56"/>
      <c r="I37" s="56"/>
      <c r="J37" s="56"/>
    </row>
    <row r="38" spans="1:10" x14ac:dyDescent="0.2">
      <c r="A38" s="159"/>
      <c r="B38" s="159"/>
      <c r="C38" s="44" t="s">
        <v>73</v>
      </c>
      <c r="D38" s="56"/>
      <c r="E38" s="56"/>
      <c r="F38" s="56"/>
      <c r="G38" s="56"/>
      <c r="H38" s="56"/>
      <c r="I38" s="56"/>
      <c r="J38" s="56"/>
    </row>
    <row r="39" spans="1:10" x14ac:dyDescent="0.2">
      <c r="A39" s="159"/>
      <c r="B39" s="159"/>
      <c r="C39" s="44" t="s">
        <v>74</v>
      </c>
      <c r="D39" s="56"/>
      <c r="E39" s="56"/>
      <c r="F39" s="56"/>
      <c r="G39" s="56"/>
      <c r="H39" s="56"/>
      <c r="I39" s="56"/>
      <c r="J39" s="56"/>
    </row>
    <row r="40" spans="1:10" x14ac:dyDescent="0.2">
      <c r="A40" s="159"/>
      <c r="B40" s="159"/>
      <c r="C40" s="45" t="s">
        <v>75</v>
      </c>
      <c r="D40" s="58"/>
      <c r="E40" s="58"/>
      <c r="F40" s="58"/>
      <c r="G40" s="58"/>
      <c r="H40" s="58"/>
      <c r="I40" s="58"/>
      <c r="J40" s="58"/>
    </row>
    <row r="41" spans="1:10" x14ac:dyDescent="0.2">
      <c r="A41" s="160"/>
      <c r="B41" s="160"/>
      <c r="C41" s="46" t="s">
        <v>77</v>
      </c>
      <c r="D41" s="59"/>
      <c r="E41" s="59"/>
      <c r="F41" s="59"/>
      <c r="G41" s="59"/>
      <c r="H41" s="59"/>
      <c r="I41" s="59"/>
      <c r="J41" s="59"/>
    </row>
    <row r="42" spans="1:10" ht="12.75" customHeight="1" x14ac:dyDescent="0.2">
      <c r="A42" s="163" t="s">
        <v>481</v>
      </c>
      <c r="B42" s="163"/>
      <c r="C42" s="163"/>
      <c r="D42" s="52"/>
      <c r="E42" s="52"/>
      <c r="F42" s="52"/>
      <c r="G42" s="52"/>
    </row>
    <row r="43" spans="1:10" x14ac:dyDescent="0.2">
      <c r="A43" s="163"/>
      <c r="B43" s="163"/>
      <c r="C43" s="163"/>
      <c r="D43" s="52"/>
      <c r="E43" s="52"/>
      <c r="F43" s="52"/>
      <c r="G43" s="52"/>
    </row>
    <row r="44" spans="1:10" x14ac:dyDescent="0.2">
      <c r="A44" s="163"/>
      <c r="B44" s="163"/>
      <c r="C44" s="163"/>
      <c r="D44" s="52"/>
      <c r="E44" s="52"/>
      <c r="F44" s="52"/>
      <c r="G44" s="52"/>
    </row>
    <row r="45" spans="1:10" x14ac:dyDescent="0.2">
      <c r="A45" s="163"/>
      <c r="B45" s="163"/>
      <c r="C45" s="163"/>
      <c r="D45" s="52"/>
      <c r="E45" s="52"/>
      <c r="F45" s="52"/>
      <c r="G45" s="52"/>
    </row>
    <row r="46" spans="1:10" x14ac:dyDescent="0.2">
      <c r="A46" s="163"/>
      <c r="B46" s="163"/>
      <c r="C46" s="163"/>
      <c r="D46" s="52"/>
      <c r="E46" s="52"/>
      <c r="F46" s="52"/>
      <c r="G46" s="52"/>
    </row>
    <row r="47" spans="1:10" x14ac:dyDescent="0.2">
      <c r="A47" s="163"/>
      <c r="B47" s="163"/>
      <c r="C47" s="163"/>
      <c r="D47" s="52"/>
      <c r="E47" s="52"/>
      <c r="F47" s="52"/>
      <c r="G47" s="52"/>
    </row>
    <row r="48" spans="1:10" x14ac:dyDescent="0.2">
      <c r="A48" s="163"/>
      <c r="B48" s="163"/>
      <c r="C48" s="163"/>
      <c r="D48" s="18"/>
      <c r="E48" s="18"/>
      <c r="F48" s="18"/>
      <c r="G48" s="18"/>
    </row>
    <row r="49" spans="1:6" x14ac:dyDescent="0.2">
      <c r="A49" s="163" t="s">
        <v>467</v>
      </c>
      <c r="B49" s="163"/>
      <c r="C49" s="163"/>
      <c r="D49" s="52"/>
      <c r="E49" s="52"/>
      <c r="F49" s="52"/>
    </row>
    <row r="50" spans="1:6" x14ac:dyDescent="0.2">
      <c r="A50" s="163"/>
      <c r="B50" s="163"/>
      <c r="C50" s="163"/>
      <c r="D50" s="52"/>
      <c r="E50" s="52"/>
      <c r="F50" s="52"/>
    </row>
    <row r="51" spans="1:6" x14ac:dyDescent="0.2">
      <c r="A51" s="163"/>
      <c r="B51" s="163"/>
      <c r="C51" s="163"/>
      <c r="D51" s="52"/>
      <c r="E51" s="52"/>
      <c r="F51" s="52"/>
    </row>
    <row r="52" spans="1:6" x14ac:dyDescent="0.2">
      <c r="A52" s="163"/>
      <c r="B52" s="163"/>
      <c r="C52" s="163"/>
      <c r="D52" s="52"/>
      <c r="F52" s="52"/>
    </row>
    <row r="53" spans="1:6" x14ac:dyDescent="0.2">
      <c r="A53" s="163"/>
      <c r="B53" s="163"/>
      <c r="C53" s="163"/>
      <c r="D53" s="18"/>
      <c r="E53" s="18"/>
      <c r="F53" s="18"/>
    </row>
    <row r="54" spans="1:6" x14ac:dyDescent="0.2">
      <c r="A54" s="163"/>
      <c r="B54" s="163"/>
      <c r="C54" s="163"/>
      <c r="D54" s="18"/>
      <c r="E54" s="18"/>
      <c r="F54" s="18"/>
    </row>
    <row r="55" spans="1:6" x14ac:dyDescent="0.2">
      <c r="A55" s="163"/>
      <c r="B55" s="163"/>
      <c r="C55" s="163"/>
    </row>
    <row r="56" spans="1:6" x14ac:dyDescent="0.2">
      <c r="A56" s="163"/>
      <c r="B56" s="163"/>
      <c r="C56" s="163"/>
    </row>
    <row r="57" spans="1:6" ht="12.75" customHeight="1" x14ac:dyDescent="0.2">
      <c r="A57" s="163" t="s">
        <v>468</v>
      </c>
      <c r="B57" s="163"/>
      <c r="C57" s="163"/>
      <c r="D57" s="52"/>
      <c r="E57" s="53"/>
      <c r="F57" s="52"/>
    </row>
    <row r="58" spans="1:6" ht="12.75" customHeight="1" x14ac:dyDescent="0.2">
      <c r="A58" s="163"/>
      <c r="B58" s="163"/>
      <c r="C58" s="163"/>
      <c r="D58" s="52"/>
      <c r="E58" s="52"/>
      <c r="F58" s="52"/>
    </row>
    <row r="59" spans="1:6" x14ac:dyDescent="0.2">
      <c r="A59" s="163"/>
      <c r="B59" s="163"/>
      <c r="C59" s="163"/>
      <c r="D59" s="52"/>
      <c r="E59" s="52"/>
      <c r="F59" s="52"/>
    </row>
    <row r="60" spans="1:6" x14ac:dyDescent="0.2">
      <c r="A60" s="163"/>
      <c r="B60" s="163"/>
      <c r="C60" s="163"/>
      <c r="D60" s="18"/>
      <c r="E60" s="18"/>
      <c r="F60" s="18"/>
    </row>
    <row r="61" spans="1:6" ht="12.75" customHeight="1" x14ac:dyDescent="0.2">
      <c r="A61" s="163"/>
      <c r="B61" s="163"/>
      <c r="C61" s="163"/>
      <c r="D61" s="52"/>
      <c r="E61" s="52"/>
      <c r="F61" s="52"/>
    </row>
    <row r="62" spans="1:6" x14ac:dyDescent="0.2">
      <c r="A62" s="54" t="s">
        <v>327</v>
      </c>
      <c r="B62" s="53"/>
      <c r="C62" s="53"/>
    </row>
    <row r="63" spans="1:6" x14ac:dyDescent="0.2">
      <c r="A63" s="19"/>
      <c r="B63" s="53"/>
      <c r="C63" s="53"/>
    </row>
  </sheetData>
  <sheetProtection algorithmName="SHA-512" hashValue="VeDE8+FolaiYCeg2qAW17guYUV2VRDFHteUdCKGT63XBOVy2U8ovyi2HbUCMyQG1iwSOptyH9scMXmRtjp/Rdg==" saltValue="E1JCgOXnj+zkfyrwj3IxMA==" spinCount="100000" sheet="1" formatCells="0" formatColumns="0" formatRows="0"/>
  <mergeCells count="23">
    <mergeCell ref="A57:C61"/>
    <mergeCell ref="A42:C48"/>
    <mergeCell ref="A49:C56"/>
    <mergeCell ref="G7:J7"/>
    <mergeCell ref="A12:A26"/>
    <mergeCell ref="B12:B17"/>
    <mergeCell ref="B18:B26"/>
    <mergeCell ref="A8:A11"/>
    <mergeCell ref="B8:C11"/>
    <mergeCell ref="D7:F7"/>
    <mergeCell ref="F8:F10"/>
    <mergeCell ref="D8:D10"/>
    <mergeCell ref="E8:E10"/>
    <mergeCell ref="J8:J10"/>
    <mergeCell ref="A27:A41"/>
    <mergeCell ref="B33:B41"/>
    <mergeCell ref="G8:G10"/>
    <mergeCell ref="H8:H10"/>
    <mergeCell ref="I8:I10"/>
    <mergeCell ref="A5:C5"/>
    <mergeCell ref="B27:B32"/>
    <mergeCell ref="A7:C7"/>
    <mergeCell ref="B6:C6"/>
  </mergeCells>
  <phoneticPr fontId="5" type="noConversion"/>
  <conditionalFormatting sqref="D17:J17">
    <cfRule type="expression" dxfId="34" priority="9">
      <formula>AND(D17="",SUM(D12:D16)&gt;0)</formula>
    </cfRule>
  </conditionalFormatting>
  <conditionalFormatting sqref="D12:J16">
    <cfRule type="expression" dxfId="33" priority="8">
      <formula>AND(D$17&gt;0,SUM(D$12:D$16)=0)</formula>
    </cfRule>
  </conditionalFormatting>
  <conditionalFormatting sqref="D26:J26 D41:J41">
    <cfRule type="expression" dxfId="32" priority="7">
      <formula>AND(D26="",SUM(D18:D25)&gt;0)</formula>
    </cfRule>
  </conditionalFormatting>
  <conditionalFormatting sqref="D18:J25">
    <cfRule type="expression" dxfId="31" priority="6">
      <formula>AND(D$26&gt;0,SUM(D$18:D$25)=0)</formula>
    </cfRule>
  </conditionalFormatting>
  <conditionalFormatting sqref="D32:J32">
    <cfRule type="expression" dxfId="30" priority="5">
      <formula>AND(D32="",SUM(D27:D31)&gt;0)</formula>
    </cfRule>
  </conditionalFormatting>
  <conditionalFormatting sqref="D27:J31">
    <cfRule type="expression" dxfId="29" priority="4">
      <formula>AND(D$32&gt;0,SUM(D$27:D$31)=0)</formula>
    </cfRule>
  </conditionalFormatting>
  <conditionalFormatting sqref="D33:J40">
    <cfRule type="expression" dxfId="28" priority="2">
      <formula>AND(D$41&gt;0,SUM(D$33:D$40)=0)</formula>
    </cfRule>
  </conditionalFormatting>
  <conditionalFormatting sqref="D12:D41">
    <cfRule type="expression" dxfId="27" priority="65">
      <formula>AND($D12=0,SUM($E12:$J12)&lt;&gt;0)</formula>
    </cfRule>
  </conditionalFormatting>
  <pageMargins left="0.78740157499999996" right="0.78740157499999996" top="0.984251969" bottom="0.984251969" header="0.4921259845" footer="0.4921259845"/>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32"/>
  <sheetViews>
    <sheetView showGridLines="0" zoomScaleNormal="100" workbookViewId="0"/>
  </sheetViews>
  <sheetFormatPr baseColWidth="10" defaultColWidth="10.7109375" defaultRowHeight="12.75" x14ac:dyDescent="0.2"/>
  <cols>
    <col min="1" max="1" width="42.7109375" style="64" customWidth="1"/>
    <col min="2" max="2" width="45.7109375" style="64" customWidth="1"/>
    <col min="3" max="5" width="15.7109375" style="64" customWidth="1"/>
    <col min="6" max="7" width="15.7109375" style="7" customWidth="1"/>
    <col min="8" max="8" width="20.7109375" style="7" customWidth="1"/>
    <col min="9" max="9" width="20.7109375" style="112" customWidth="1"/>
    <col min="10" max="11" width="10.7109375" style="12"/>
    <col min="12" max="16384" width="10.7109375" style="7"/>
  </cols>
  <sheetData>
    <row r="2" spans="1:14" s="18" customFormat="1" ht="20.100000000000001" customHeight="1" x14ac:dyDescent="0.2">
      <c r="A2" s="61"/>
      <c r="B2" s="62"/>
      <c r="C2" s="62"/>
      <c r="D2" s="62"/>
      <c r="E2" s="62"/>
      <c r="F2" s="62"/>
      <c r="G2" s="62"/>
      <c r="H2" s="62"/>
      <c r="I2" s="111"/>
      <c r="J2" s="50"/>
      <c r="K2" s="50"/>
    </row>
    <row r="3" spans="1:14" s="18" customFormat="1" ht="20.100000000000001" customHeight="1" x14ac:dyDescent="0.2">
      <c r="A3" s="61"/>
      <c r="B3" s="62"/>
      <c r="C3" s="62"/>
      <c r="D3" s="62"/>
      <c r="E3" s="62"/>
      <c r="F3" s="62"/>
      <c r="G3" s="62"/>
      <c r="H3" s="62"/>
      <c r="I3" s="111"/>
      <c r="J3" s="50"/>
      <c r="K3" s="50"/>
    </row>
    <row r="4" spans="1:14" s="18" customFormat="1" ht="12.75" customHeight="1" x14ac:dyDescent="0.2">
      <c r="A4" s="63" t="s">
        <v>0</v>
      </c>
      <c r="B4" s="62"/>
      <c r="C4" s="62"/>
      <c r="D4" s="62"/>
      <c r="E4" s="62"/>
      <c r="F4" s="62"/>
      <c r="G4" s="62"/>
      <c r="H4" s="62"/>
      <c r="I4" s="111"/>
      <c r="J4" s="50"/>
      <c r="K4" s="50"/>
    </row>
    <row r="5" spans="1:14" s="18" customFormat="1" ht="12.75" customHeight="1" x14ac:dyDescent="0.2">
      <c r="A5" s="61"/>
      <c r="B5" s="62"/>
      <c r="C5" s="62"/>
      <c r="D5" s="62"/>
      <c r="E5" s="62"/>
      <c r="F5" s="62"/>
      <c r="G5" s="62"/>
      <c r="H5" s="62"/>
      <c r="I5" s="111"/>
      <c r="J5" s="50"/>
      <c r="K5" s="50"/>
    </row>
    <row r="6" spans="1:14" ht="12.75" customHeight="1" x14ac:dyDescent="0.2">
      <c r="A6" s="11"/>
      <c r="C6" s="11"/>
      <c r="D6" s="11"/>
      <c r="E6" s="11"/>
      <c r="F6" s="62"/>
      <c r="G6" s="62"/>
      <c r="H6" s="62"/>
    </row>
    <row r="7" spans="1:14" customFormat="1" ht="15.75" x14ac:dyDescent="0.2">
      <c r="A7" s="156" t="str">
        <f>"Jahreserhebung Stromlieferanten "&amp;U!$B$12</f>
        <v>Jahreserhebung Stromlieferanten 2018</v>
      </c>
      <c r="B7" s="157"/>
      <c r="C7" s="157"/>
      <c r="D7" s="48"/>
      <c r="E7" s="2"/>
      <c r="F7" s="2"/>
      <c r="G7" s="9"/>
      <c r="H7" s="2"/>
      <c r="I7" s="112"/>
      <c r="J7" s="2"/>
      <c r="K7" s="2"/>
      <c r="L7" s="2"/>
      <c r="M7" s="2"/>
      <c r="N7" s="7"/>
    </row>
    <row r="8" spans="1:14" customFormat="1" ht="15.75" x14ac:dyDescent="0.2">
      <c r="A8" s="35" t="s">
        <v>6</v>
      </c>
      <c r="B8" s="49" t="str">
        <f>IF(U!$B$13&lt;&gt;"",U!$B$13,"")</f>
        <v/>
      </c>
      <c r="C8" s="49"/>
      <c r="D8" s="48"/>
      <c r="E8" s="2"/>
      <c r="F8" s="2"/>
      <c r="G8" s="9"/>
      <c r="H8" s="2"/>
      <c r="I8" s="112"/>
      <c r="J8" s="2"/>
      <c r="K8" s="2"/>
      <c r="L8" s="2"/>
      <c r="M8" s="2"/>
      <c r="N8" s="7"/>
    </row>
    <row r="9" spans="1:14" customFormat="1" ht="15.75" x14ac:dyDescent="0.2">
      <c r="A9" s="156" t="s">
        <v>82</v>
      </c>
      <c r="B9" s="157"/>
      <c r="C9" s="49"/>
      <c r="D9" s="48"/>
      <c r="E9" s="2"/>
      <c r="F9" s="2"/>
      <c r="G9" s="9"/>
      <c r="H9" s="2"/>
      <c r="I9" s="112"/>
      <c r="J9" s="2"/>
      <c r="K9" s="2"/>
      <c r="L9" s="2"/>
      <c r="M9" s="2"/>
      <c r="N9" s="7"/>
    </row>
    <row r="10" spans="1:14" ht="12.75" customHeight="1" x14ac:dyDescent="0.2">
      <c r="A10" s="62"/>
      <c r="B10" s="62"/>
      <c r="C10" s="62"/>
      <c r="D10" s="62"/>
      <c r="E10" s="62"/>
      <c r="F10" s="62"/>
      <c r="G10" s="62"/>
      <c r="H10" s="62"/>
    </row>
    <row r="11" spans="1:14" ht="12.75" customHeight="1" x14ac:dyDescent="0.2">
      <c r="A11" s="187" t="s">
        <v>395</v>
      </c>
      <c r="B11" s="188"/>
      <c r="C11" s="184" t="s">
        <v>396</v>
      </c>
      <c r="D11" s="185"/>
      <c r="E11" s="185"/>
      <c r="F11" s="185"/>
      <c r="G11" s="186"/>
      <c r="H11" s="62"/>
    </row>
    <row r="12" spans="1:14" ht="38.25" x14ac:dyDescent="0.2">
      <c r="A12" s="189"/>
      <c r="B12" s="190"/>
      <c r="C12" s="85" t="s">
        <v>420</v>
      </c>
      <c r="D12" s="87" t="s">
        <v>421</v>
      </c>
      <c r="E12" s="118" t="s">
        <v>477</v>
      </c>
      <c r="F12" s="87" t="s">
        <v>422</v>
      </c>
      <c r="G12" s="118" t="s">
        <v>477</v>
      </c>
      <c r="H12" s="90" t="s">
        <v>390</v>
      </c>
      <c r="K12" s="7"/>
    </row>
    <row r="13" spans="1:14" x14ac:dyDescent="0.2">
      <c r="A13" s="191"/>
      <c r="B13" s="192"/>
      <c r="C13" s="85" t="s">
        <v>14</v>
      </c>
      <c r="D13" s="85" t="s">
        <v>14</v>
      </c>
      <c r="E13" s="119" t="s">
        <v>14</v>
      </c>
      <c r="F13" s="85" t="s">
        <v>14</v>
      </c>
      <c r="G13" s="119" t="s">
        <v>14</v>
      </c>
      <c r="H13" s="90" t="s">
        <v>391</v>
      </c>
      <c r="K13" s="7"/>
    </row>
    <row r="14" spans="1:14" ht="12.75" customHeight="1" x14ac:dyDescent="0.2">
      <c r="A14" s="181" t="s">
        <v>61</v>
      </c>
      <c r="B14" s="79" t="s">
        <v>377</v>
      </c>
      <c r="C14" s="88"/>
      <c r="D14" s="88"/>
      <c r="E14" s="89"/>
      <c r="F14" s="89"/>
      <c r="G14" s="89"/>
      <c r="H14" s="91" t="str">
        <f>IFERROR(IF(JJ_Anz!I14=0,"",C14/JJ_Anz!I14),"")</f>
        <v/>
      </c>
      <c r="I14" s="112" t="str">
        <f>IF(OR(G14&gt;F14,E14&gt;D14),"Die Versorgerwechsel sind in die Zu- bzw. Abgänge einzurechnen. ","")</f>
        <v/>
      </c>
    </row>
    <row r="15" spans="1:14" ht="12.75" customHeight="1" x14ac:dyDescent="0.2">
      <c r="A15" s="181"/>
      <c r="B15" s="80" t="s">
        <v>378</v>
      </c>
      <c r="C15" s="88"/>
      <c r="D15" s="88"/>
      <c r="E15" s="88"/>
      <c r="F15" s="88"/>
      <c r="G15" s="88"/>
      <c r="H15" s="92" t="str">
        <f>IFERROR(IF(JJ_Anz!I15=0,"",C15/JJ_Anz!I15),"")</f>
        <v/>
      </c>
      <c r="I15" s="112" t="str">
        <f t="shared" ref="I15:I27" si="0">IF(OR(G15&gt;F15,E15&gt;D15),"Die Versorgerwechsel sind in die Zu- bzw. Abgänge einzurechnen. ","")</f>
        <v/>
      </c>
      <c r="K15" s="7"/>
    </row>
    <row r="16" spans="1:14" ht="12.75" customHeight="1" x14ac:dyDescent="0.2">
      <c r="A16" s="181"/>
      <c r="B16" s="80" t="s">
        <v>379</v>
      </c>
      <c r="C16" s="88"/>
      <c r="D16" s="88"/>
      <c r="E16" s="88"/>
      <c r="F16" s="88"/>
      <c r="G16" s="88"/>
      <c r="H16" s="92" t="str">
        <f>IFERROR(IF(JJ_Anz!I16=0,"",C16/JJ_Anz!I16),"")</f>
        <v/>
      </c>
      <c r="I16" s="112" t="str">
        <f t="shared" si="0"/>
        <v/>
      </c>
      <c r="K16" s="7"/>
    </row>
    <row r="17" spans="1:14" s="12" customFormat="1" ht="12.75" customHeight="1" x14ac:dyDescent="0.2">
      <c r="A17" s="181"/>
      <c r="B17" s="80" t="s">
        <v>380</v>
      </c>
      <c r="C17" s="88"/>
      <c r="D17" s="88"/>
      <c r="E17" s="88"/>
      <c r="F17" s="88"/>
      <c r="G17" s="88"/>
      <c r="H17" s="92" t="str">
        <f>IFERROR(IF(JJ_Anz!I17=0,"",C17/JJ_Anz!I17),"")</f>
        <v/>
      </c>
      <c r="I17" s="112" t="str">
        <f t="shared" si="0"/>
        <v/>
      </c>
      <c r="K17" s="7"/>
      <c r="L17" s="7"/>
      <c r="M17" s="7"/>
      <c r="N17" s="7"/>
    </row>
    <row r="18" spans="1:14" s="12" customFormat="1" ht="12.75" customHeight="1" x14ac:dyDescent="0.2">
      <c r="A18" s="181"/>
      <c r="B18" s="81" t="s">
        <v>381</v>
      </c>
      <c r="C18" s="88"/>
      <c r="D18" s="88"/>
      <c r="E18" s="88"/>
      <c r="F18" s="88"/>
      <c r="G18" s="88"/>
      <c r="H18" s="93" t="str">
        <f>IFERROR(IF(JJ_Anz!I18=0,"",C18/JJ_Anz!I18),"")</f>
        <v/>
      </c>
      <c r="I18" s="112" t="str">
        <f t="shared" si="0"/>
        <v/>
      </c>
      <c r="K18" s="7"/>
      <c r="L18" s="7"/>
      <c r="M18" s="7"/>
      <c r="N18" s="7"/>
    </row>
    <row r="19" spans="1:14" s="12" customFormat="1" ht="12.75" customHeight="1" x14ac:dyDescent="0.2">
      <c r="A19" s="181"/>
      <c r="B19" s="82" t="s">
        <v>77</v>
      </c>
      <c r="C19" s="125" t="str">
        <f>IF(SUM(C14:C18)&gt;0,SUM(C14:C18),"")</f>
        <v/>
      </c>
      <c r="D19" s="125" t="str">
        <f t="shared" ref="D19:G19" si="1">IF(SUM(D14:D18)&gt;0,SUM(D14:D18),"")</f>
        <v/>
      </c>
      <c r="E19" s="125" t="str">
        <f t="shared" si="1"/>
        <v/>
      </c>
      <c r="F19" s="125" t="str">
        <f t="shared" si="1"/>
        <v/>
      </c>
      <c r="G19" s="125" t="str">
        <f t="shared" si="1"/>
        <v/>
      </c>
      <c r="H19" s="94" t="str">
        <f>IFERROR(IF(JJ_Anz!I19=0,"",C19/JJ_Anz!I19),"")</f>
        <v/>
      </c>
      <c r="I19" s="112"/>
      <c r="K19" s="7"/>
      <c r="L19" s="7"/>
      <c r="M19" s="7"/>
      <c r="N19" s="7"/>
    </row>
    <row r="20" spans="1:14" s="12" customFormat="1" ht="12.75" customHeight="1" x14ac:dyDescent="0.2">
      <c r="A20" s="182" t="s">
        <v>80</v>
      </c>
      <c r="B20" s="79" t="s">
        <v>382</v>
      </c>
      <c r="C20" s="89"/>
      <c r="D20" s="89"/>
      <c r="E20" s="89"/>
      <c r="F20" s="89"/>
      <c r="G20" s="89"/>
      <c r="H20" s="91" t="str">
        <f>IFERROR(IF(JJ_Anz!I20=0,"",C20/JJ_Anz!I20),"")</f>
        <v/>
      </c>
      <c r="I20" s="112" t="str">
        <f t="shared" si="0"/>
        <v/>
      </c>
      <c r="K20" s="7"/>
      <c r="L20" s="7"/>
      <c r="M20" s="7"/>
      <c r="N20" s="7"/>
    </row>
    <row r="21" spans="1:14" s="12" customFormat="1" ht="12.75" customHeight="1" x14ac:dyDescent="0.2">
      <c r="A21" s="181"/>
      <c r="B21" s="80" t="s">
        <v>383</v>
      </c>
      <c r="C21" s="88"/>
      <c r="D21" s="88"/>
      <c r="E21" s="88"/>
      <c r="F21" s="88"/>
      <c r="G21" s="88"/>
      <c r="H21" s="92" t="str">
        <f>IFERROR(IF(JJ_Anz!I21=0,"",C21/JJ_Anz!I21),"")</f>
        <v/>
      </c>
      <c r="I21" s="112" t="str">
        <f t="shared" si="0"/>
        <v/>
      </c>
      <c r="K21" s="7"/>
      <c r="L21" s="7"/>
      <c r="M21" s="7"/>
      <c r="N21" s="7"/>
    </row>
    <row r="22" spans="1:14" s="12" customFormat="1" ht="12.75" customHeight="1" x14ac:dyDescent="0.2">
      <c r="A22" s="181"/>
      <c r="B22" s="80" t="s">
        <v>384</v>
      </c>
      <c r="C22" s="88"/>
      <c r="D22" s="88"/>
      <c r="E22" s="88"/>
      <c r="F22" s="88"/>
      <c r="G22" s="88"/>
      <c r="H22" s="92" t="str">
        <f>IFERROR(IF(JJ_Anz!I22=0,"",C22/JJ_Anz!I22),"")</f>
        <v/>
      </c>
      <c r="I22" s="112" t="str">
        <f t="shared" si="0"/>
        <v/>
      </c>
      <c r="K22" s="7"/>
      <c r="L22" s="7"/>
      <c r="M22" s="7"/>
      <c r="N22" s="7"/>
    </row>
    <row r="23" spans="1:14" s="12" customFormat="1" ht="12.75" customHeight="1" x14ac:dyDescent="0.2">
      <c r="A23" s="181"/>
      <c r="B23" s="80" t="s">
        <v>385</v>
      </c>
      <c r="C23" s="88"/>
      <c r="D23" s="88"/>
      <c r="E23" s="88"/>
      <c r="F23" s="88"/>
      <c r="G23" s="88"/>
      <c r="H23" s="92" t="str">
        <f>IFERROR(IF(JJ_Anz!I23=0,"",C23/JJ_Anz!I23),"")</f>
        <v/>
      </c>
      <c r="I23" s="112" t="str">
        <f t="shared" si="0"/>
        <v/>
      </c>
      <c r="K23" s="7"/>
      <c r="L23" s="7"/>
      <c r="M23" s="7"/>
      <c r="N23" s="7"/>
    </row>
    <row r="24" spans="1:14" s="12" customFormat="1" ht="12.75" customHeight="1" x14ac:dyDescent="0.2">
      <c r="A24" s="181"/>
      <c r="B24" s="80" t="s">
        <v>386</v>
      </c>
      <c r="C24" s="88"/>
      <c r="D24" s="88"/>
      <c r="E24" s="88"/>
      <c r="F24" s="88"/>
      <c r="G24" s="88"/>
      <c r="H24" s="92" t="str">
        <f>IFERROR(IF(JJ_Anz!I24=0,"",C24/JJ_Anz!I24),"")</f>
        <v/>
      </c>
      <c r="I24" s="112" t="str">
        <f t="shared" si="0"/>
        <v/>
      </c>
      <c r="K24" s="7"/>
      <c r="L24" s="7"/>
      <c r="M24" s="7"/>
      <c r="N24" s="7"/>
    </row>
    <row r="25" spans="1:14" s="12" customFormat="1" ht="12.75" customHeight="1" x14ac:dyDescent="0.2">
      <c r="A25" s="181"/>
      <c r="B25" s="81" t="s">
        <v>387</v>
      </c>
      <c r="C25" s="88"/>
      <c r="D25" s="88"/>
      <c r="E25" s="88"/>
      <c r="F25" s="88"/>
      <c r="G25" s="88"/>
      <c r="H25" s="92" t="str">
        <f>IFERROR(IF(JJ_Anz!I25=0,"",C25/JJ_Anz!I25),"")</f>
        <v/>
      </c>
      <c r="I25" s="112" t="str">
        <f t="shared" si="0"/>
        <v/>
      </c>
      <c r="K25" s="7"/>
      <c r="L25" s="7"/>
      <c r="M25" s="7"/>
      <c r="N25" s="7"/>
    </row>
    <row r="26" spans="1:14" s="12" customFormat="1" ht="12.75" customHeight="1" x14ac:dyDescent="0.2">
      <c r="A26" s="181"/>
      <c r="B26" s="81" t="s">
        <v>388</v>
      </c>
      <c r="C26" s="88"/>
      <c r="D26" s="88"/>
      <c r="E26" s="88"/>
      <c r="F26" s="88"/>
      <c r="G26" s="88"/>
      <c r="H26" s="92" t="str">
        <f>IFERROR(IF(JJ_Anz!I26=0,"",C26/JJ_Anz!I26),"")</f>
        <v/>
      </c>
      <c r="I26" s="112" t="str">
        <f t="shared" si="0"/>
        <v/>
      </c>
      <c r="K26" s="7"/>
      <c r="L26" s="7"/>
      <c r="M26" s="7"/>
      <c r="N26" s="7"/>
    </row>
    <row r="27" spans="1:14" s="12" customFormat="1" ht="12.75" customHeight="1" x14ac:dyDescent="0.2">
      <c r="A27" s="181"/>
      <c r="B27" s="80" t="s">
        <v>389</v>
      </c>
      <c r="C27" s="88"/>
      <c r="D27" s="88"/>
      <c r="E27" s="88"/>
      <c r="F27" s="88"/>
      <c r="G27" s="88"/>
      <c r="H27" s="93" t="str">
        <f>IFERROR(IF(JJ_Anz!I27=0,"",C27/JJ_Anz!I27),"")</f>
        <v/>
      </c>
      <c r="I27" s="112" t="str">
        <f t="shared" si="0"/>
        <v/>
      </c>
      <c r="K27" s="7"/>
      <c r="L27" s="7"/>
      <c r="M27" s="7"/>
      <c r="N27" s="7"/>
    </row>
    <row r="28" spans="1:14" s="12" customFormat="1" ht="12.75" customHeight="1" x14ac:dyDescent="0.2">
      <c r="A28" s="183"/>
      <c r="B28" s="82" t="s">
        <v>77</v>
      </c>
      <c r="C28" s="125" t="str">
        <f>IF(SUM(C20:C27)&gt;0,SUM(C20:C27),"")</f>
        <v/>
      </c>
      <c r="D28" s="125" t="str">
        <f t="shared" ref="D28:G28" si="2">IF(SUM(D20:D27)&gt;0,SUM(D20:D27),"")</f>
        <v/>
      </c>
      <c r="E28" s="125" t="str">
        <f t="shared" si="2"/>
        <v/>
      </c>
      <c r="F28" s="125" t="str">
        <f t="shared" si="2"/>
        <v/>
      </c>
      <c r="G28" s="125" t="str">
        <f t="shared" si="2"/>
        <v/>
      </c>
      <c r="H28" s="94" t="str">
        <f>IFERROR(IF(JJ_Anz!I28=0,"",C28/JJ_Anz!I28),"")</f>
        <v/>
      </c>
      <c r="I28" s="112"/>
      <c r="K28" s="7"/>
      <c r="L28" s="7"/>
      <c r="M28" s="7"/>
      <c r="N28" s="7"/>
    </row>
    <row r="29" spans="1:14" s="12" customFormat="1" x14ac:dyDescent="0.2">
      <c r="A29" s="83" t="s">
        <v>323</v>
      </c>
      <c r="B29" s="84"/>
      <c r="C29" s="125" t="str">
        <f>IF(SUM(C28,C19)&gt;0,SUM(C28,C19),"")</f>
        <v/>
      </c>
      <c r="D29" s="125" t="str">
        <f t="shared" ref="D29:G29" si="3">IF(SUM(D28,D19)&gt;0,SUM(D28,D19),"")</f>
        <v/>
      </c>
      <c r="E29" s="125" t="str">
        <f t="shared" si="3"/>
        <v/>
      </c>
      <c r="F29" s="125" t="str">
        <f t="shared" si="3"/>
        <v/>
      </c>
      <c r="G29" s="125" t="str">
        <f t="shared" si="3"/>
        <v/>
      </c>
      <c r="H29" s="94" t="str">
        <f>IFERROR(IF(JJ_Anz!I29=0,"",C29/JJ_Anz!I29),"")</f>
        <v/>
      </c>
      <c r="I29" s="112"/>
      <c r="K29" s="7"/>
      <c r="L29" s="7"/>
      <c r="M29" s="7"/>
      <c r="N29" s="7"/>
    </row>
    <row r="30" spans="1:14" s="12" customFormat="1" x14ac:dyDescent="0.2">
      <c r="I30" s="112"/>
      <c r="K30" s="7"/>
      <c r="L30" s="7"/>
      <c r="M30" s="7"/>
      <c r="N30" s="7"/>
    </row>
    <row r="31" spans="1:14" x14ac:dyDescent="0.2">
      <c r="A31" s="64" t="str">
        <f>"(1) Jahresabgabemenge an Endverbraucher (Haushalte und Nicht-Haushalte) vom 1.1."&amp;U!$B$12&amp;" 0:00 Uhr bis 31.12."&amp;U!$B$12&amp;" 24 Uhr"</f>
        <v>(1) Jahresabgabemenge an Endverbraucher (Haushalte und Nicht-Haushalte) vom 1.1.2018 0:00 Uhr bis 31.12.2018 24 Uhr</v>
      </c>
    </row>
    <row r="32" spans="1:14" x14ac:dyDescent="0.2">
      <c r="A32" s="75" t="s">
        <v>466</v>
      </c>
    </row>
  </sheetData>
  <sheetProtection algorithmName="SHA-512" hashValue="p9fEQWNSqdGHmNJV+961CsoLA8qcYxKhlHW6tVG7y0zoSconGIFsX4qlLg122iCYSHpDzAavPpTLU0uYrxCgQg==" saltValue="IVKC6feJgNRk9JRDDkk/Aw==" spinCount="100000" sheet="1" formatCells="0" formatColumns="0" formatRows="0"/>
  <mergeCells count="6">
    <mergeCell ref="A7:C7"/>
    <mergeCell ref="A14:A19"/>
    <mergeCell ref="A20:A28"/>
    <mergeCell ref="C11:G11"/>
    <mergeCell ref="A11:B13"/>
    <mergeCell ref="A9:B9"/>
  </mergeCells>
  <conditionalFormatting sqref="D14:D18 D20:D27">
    <cfRule type="expression" dxfId="26" priority="19">
      <formula>AND(D14&lt;1,E14&gt;0)</formula>
    </cfRule>
  </conditionalFormatting>
  <conditionalFormatting sqref="H14">
    <cfRule type="expression" dxfId="25" priority="18">
      <formula>AND(SUM(H14)&lt;&gt;0,H14&gt;=1)</formula>
    </cfRule>
  </conditionalFormatting>
  <conditionalFormatting sqref="H15">
    <cfRule type="expression" dxfId="24" priority="17">
      <formula>AND(SUM(H15)&lt;&gt;0,OR(H15&lt;1,H15&gt;=2.5))</formula>
    </cfRule>
  </conditionalFormatting>
  <conditionalFormatting sqref="H16">
    <cfRule type="expression" dxfId="23" priority="16">
      <formula>AND(SUM(H16)&lt;&gt;0,OR(H16&lt;2.5,H16&gt;=5))</formula>
    </cfRule>
  </conditionalFormatting>
  <conditionalFormatting sqref="H17">
    <cfRule type="expression" dxfId="22" priority="15">
      <formula>AND(SUM(H17)&lt;&gt;0,OR(H17&lt;5,H17&gt;=15))</formula>
    </cfRule>
  </conditionalFormatting>
  <conditionalFormatting sqref="H18">
    <cfRule type="expression" dxfId="21" priority="14">
      <formula>AND(SUM(H18)&lt;&gt;0,H18&lt;15)</formula>
    </cfRule>
  </conditionalFormatting>
  <conditionalFormatting sqref="H20">
    <cfRule type="expression" dxfId="20" priority="13">
      <formula>AND(SUM(H20)&lt;&gt;0,H20&gt;=20)</formula>
    </cfRule>
  </conditionalFormatting>
  <conditionalFormatting sqref="H21">
    <cfRule type="expression" dxfId="19" priority="12">
      <formula>AND(SUM(H21)&lt;&gt;0,OR(H21&lt;20,H21&gt;=500))</formula>
    </cfRule>
  </conditionalFormatting>
  <conditionalFormatting sqref="H22">
    <cfRule type="expression" dxfId="18" priority="11">
      <formula>AND(SUM(H22)&lt;&gt;0,OR(H22&lt;500,H22&gt;=2000))</formula>
    </cfRule>
  </conditionalFormatting>
  <conditionalFormatting sqref="H23">
    <cfRule type="expression" dxfId="17" priority="10">
      <formula>AND(SUM(H23)&lt;&gt;0,OR(H23&lt;2000,H23&gt;=4000))</formula>
    </cfRule>
  </conditionalFormatting>
  <conditionalFormatting sqref="H24">
    <cfRule type="expression" dxfId="16" priority="9">
      <formula>AND(SUM(H24)&lt;&gt;0,OR(H24&lt;4000,H24&gt;=20000))</formula>
    </cfRule>
  </conditionalFormatting>
  <conditionalFormatting sqref="H25">
    <cfRule type="expression" dxfId="15" priority="8">
      <formula>AND(SUM(H25)&lt;&gt;0,OR(H25&lt;20000,H25&gt;=70000))</formula>
    </cfRule>
  </conditionalFormatting>
  <conditionalFormatting sqref="H26">
    <cfRule type="expression" dxfId="14" priority="7">
      <formula>AND(SUM(H26)&lt;&gt;0,OR(H26&lt;70000,H26&gt;=150000))</formula>
    </cfRule>
  </conditionalFormatting>
  <conditionalFormatting sqref="H27">
    <cfRule type="expression" dxfId="13" priority="6">
      <formula>AND(SUM(H27)&lt;&gt;0,H27&lt;150000)</formula>
    </cfRule>
  </conditionalFormatting>
  <conditionalFormatting sqref="C14:C18 C20:C27">
    <cfRule type="expression" dxfId="12" priority="1">
      <formula>AND(C14&lt;1,D14&gt;0)</formula>
    </cfRule>
  </conditionalFormatting>
  <dataValidations count="2">
    <dataValidation allowBlank="1" errorTitle="Fehler!" error="Nur positive Dezimalzahlen erlaubt!" promptTitle="Mengenveränderungen" prompt="Für neu zugegangenen Kunden (Wechsel, Neuanmeldung) ist die prognostizierte Gesamtabgabemenge für die ersten 12 Liefermonate anzugeben." sqref="C19:G19 C28:G29"/>
    <dataValidation allowBlank="1" sqref="C14:G18 C20:G27"/>
  </dataValidations>
  <pageMargins left="0.78740157499999996" right="0.78740157499999996" top="0.984251969" bottom="0.984251969" header="0.4921259845" footer="0.4921259845"/>
  <pageSetup paperSize="9" scale="66"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22" id="{101BA6DF-8F0A-4004-8C78-964ADB7FFE53}">
            <xm:f>AND(C14&lt;1,JJ_Anz!C14&gt;0)</xm:f>
            <x14:dxf>
              <fill>
                <patternFill>
                  <bgColor rgb="FFFF6969"/>
                </patternFill>
              </fill>
            </x14:dxf>
          </x14:cfRule>
          <xm:sqref>C20:C27 C14:C18</xm:sqref>
        </x14:conditionalFormatting>
        <x14:conditionalFormatting xmlns:xm="http://schemas.microsoft.com/office/excel/2006/main">
          <x14:cfRule type="expression" priority="2" id="{481378C8-53B8-4667-8ACD-0D16BB98AB68}">
            <xm:f>AND(D14&lt;1,JJ_Anz!E14&gt;0)</xm:f>
            <x14:dxf>
              <fill>
                <patternFill>
                  <bgColor rgb="FFFF6969"/>
                </patternFill>
              </fill>
            </x14:dxf>
          </x14:cfRule>
          <xm:sqref>D14:G18 D20:G27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29"/>
  <sheetViews>
    <sheetView showGridLines="0" zoomScaleNormal="100" workbookViewId="0"/>
  </sheetViews>
  <sheetFormatPr baseColWidth="10" defaultColWidth="10.7109375" defaultRowHeight="12.75" x14ac:dyDescent="0.2"/>
  <cols>
    <col min="1" max="1" width="42.7109375" style="64" customWidth="1"/>
    <col min="2" max="2" width="45.7109375" style="64" customWidth="1"/>
    <col min="3" max="6" width="15.7109375" style="64" customWidth="1"/>
    <col min="7" max="10" width="15.7109375" style="7" customWidth="1"/>
    <col min="11" max="12" width="10.7109375" style="12"/>
    <col min="13" max="16384" width="10.7109375" style="7"/>
  </cols>
  <sheetData>
    <row r="2" spans="1:15" s="18" customFormat="1" ht="20.100000000000001" customHeight="1" x14ac:dyDescent="0.2">
      <c r="A2" s="61"/>
      <c r="B2" s="62"/>
      <c r="C2" s="62"/>
      <c r="D2" s="62"/>
      <c r="E2" s="62"/>
      <c r="F2" s="62"/>
      <c r="G2" s="62"/>
      <c r="H2" s="62"/>
      <c r="I2" s="62"/>
      <c r="K2" s="50"/>
      <c r="L2" s="50"/>
    </row>
    <row r="3" spans="1:15" s="18" customFormat="1" ht="20.100000000000001" customHeight="1" x14ac:dyDescent="0.2">
      <c r="A3" s="61"/>
      <c r="B3" s="62"/>
      <c r="C3" s="62"/>
      <c r="D3" s="62"/>
      <c r="E3" s="62"/>
      <c r="F3" s="62"/>
      <c r="G3" s="62"/>
      <c r="H3" s="62"/>
      <c r="I3" s="62"/>
      <c r="K3" s="50"/>
      <c r="L3" s="50"/>
    </row>
    <row r="4" spans="1:15" s="18" customFormat="1" ht="12.75" customHeight="1" x14ac:dyDescent="0.2">
      <c r="A4" s="63" t="s">
        <v>0</v>
      </c>
      <c r="B4" s="62"/>
      <c r="C4" s="62"/>
      <c r="D4" s="62"/>
      <c r="E4" s="62"/>
      <c r="F4" s="62"/>
      <c r="G4" s="62"/>
      <c r="H4" s="62"/>
      <c r="I4" s="62"/>
      <c r="K4" s="50"/>
      <c r="L4" s="50"/>
    </row>
    <row r="5" spans="1:15" s="18" customFormat="1" ht="12.75" customHeight="1" x14ac:dyDescent="0.2">
      <c r="A5" s="61"/>
      <c r="B5" s="62"/>
      <c r="C5" s="62"/>
      <c r="D5" s="62"/>
      <c r="E5" s="62"/>
      <c r="F5" s="62"/>
      <c r="G5" s="62"/>
      <c r="H5" s="62"/>
      <c r="I5" s="62"/>
      <c r="K5" s="50"/>
      <c r="L5" s="50"/>
    </row>
    <row r="6" spans="1:15" ht="12.75" customHeight="1" x14ac:dyDescent="0.2">
      <c r="A6" s="11"/>
      <c r="C6" s="11"/>
      <c r="D6" s="11"/>
      <c r="E6" s="11"/>
      <c r="F6" s="11"/>
      <c r="G6" s="62"/>
      <c r="H6" s="62"/>
      <c r="I6" s="62"/>
    </row>
    <row r="7" spans="1:15" customFormat="1" ht="15.75" x14ac:dyDescent="0.2">
      <c r="A7" s="156" t="str">
        <f>"Jahreserhebung Stromlieferanten "&amp;U!$B$12</f>
        <v>Jahreserhebung Stromlieferanten 2018</v>
      </c>
      <c r="B7" s="157"/>
      <c r="C7" s="157"/>
      <c r="D7" s="49"/>
      <c r="E7" s="48"/>
      <c r="F7" s="2"/>
      <c r="G7" s="2"/>
      <c r="H7" s="9"/>
      <c r="I7" s="2"/>
      <c r="J7" s="2"/>
      <c r="K7" s="2"/>
      <c r="L7" s="2"/>
      <c r="M7" s="2"/>
      <c r="N7" s="2"/>
      <c r="O7" s="7"/>
    </row>
    <row r="8" spans="1:15" customFormat="1" ht="15.75" x14ac:dyDescent="0.2">
      <c r="A8" s="35" t="s">
        <v>6</v>
      </c>
      <c r="B8" s="49" t="str">
        <f>IF(U!$B$13&lt;&gt;"",U!$B$13,"")</f>
        <v/>
      </c>
      <c r="C8" s="49"/>
      <c r="D8" s="49"/>
      <c r="E8" s="48"/>
      <c r="F8" s="2"/>
      <c r="G8" s="2"/>
      <c r="H8" s="9"/>
      <c r="I8" s="2"/>
      <c r="J8" s="2"/>
      <c r="K8" s="2"/>
      <c r="L8" s="2"/>
      <c r="M8" s="2"/>
      <c r="N8" s="2"/>
      <c r="O8" s="7"/>
    </row>
    <row r="9" spans="1:15" customFormat="1" ht="15.75" x14ac:dyDescent="0.2">
      <c r="A9" s="156" t="s">
        <v>82</v>
      </c>
      <c r="B9" s="157"/>
      <c r="C9" s="49"/>
      <c r="D9" s="49"/>
      <c r="E9" s="48"/>
      <c r="F9" s="2"/>
      <c r="G9" s="2"/>
      <c r="H9" s="9"/>
      <c r="I9" s="2"/>
      <c r="J9" s="2"/>
      <c r="K9" s="2"/>
      <c r="L9" s="2"/>
      <c r="M9" s="2"/>
      <c r="N9" s="2"/>
      <c r="O9" s="7"/>
    </row>
    <row r="10" spans="1:15" ht="12.75" customHeight="1" x14ac:dyDescent="0.2">
      <c r="A10" s="62"/>
      <c r="B10" s="62"/>
      <c r="C10" s="62"/>
      <c r="D10" s="62"/>
      <c r="E10" s="62"/>
      <c r="F10" s="62"/>
      <c r="G10" s="62"/>
      <c r="H10" s="62"/>
      <c r="I10" s="62"/>
    </row>
    <row r="11" spans="1:15" ht="29.1" customHeight="1" x14ac:dyDescent="0.2">
      <c r="A11" s="187" t="s">
        <v>395</v>
      </c>
      <c r="B11" s="188"/>
      <c r="C11" s="184" t="s">
        <v>397</v>
      </c>
      <c r="D11" s="185"/>
      <c r="E11" s="185"/>
      <c r="F11" s="185"/>
      <c r="G11" s="185"/>
      <c r="H11" s="186"/>
      <c r="I11" s="196" t="s">
        <v>402</v>
      </c>
      <c r="J11" s="197"/>
    </row>
    <row r="12" spans="1:15" ht="51" x14ac:dyDescent="0.2">
      <c r="A12" s="189"/>
      <c r="B12" s="190"/>
      <c r="C12" s="85" t="s">
        <v>398</v>
      </c>
      <c r="D12" s="118" t="s">
        <v>478</v>
      </c>
      <c r="E12" s="87" t="s">
        <v>399</v>
      </c>
      <c r="F12" s="118" t="s">
        <v>479</v>
      </c>
      <c r="G12" s="87" t="s">
        <v>400</v>
      </c>
      <c r="H12" s="118" t="s">
        <v>480</v>
      </c>
      <c r="I12" s="86" t="s">
        <v>401</v>
      </c>
      <c r="J12" s="86" t="s">
        <v>471</v>
      </c>
      <c r="L12" s="7"/>
    </row>
    <row r="13" spans="1:15" x14ac:dyDescent="0.2">
      <c r="A13" s="191"/>
      <c r="B13" s="192"/>
      <c r="C13" s="85" t="s">
        <v>13</v>
      </c>
      <c r="D13" s="119" t="s">
        <v>13</v>
      </c>
      <c r="E13" s="85" t="s">
        <v>13</v>
      </c>
      <c r="F13" s="119" t="s">
        <v>13</v>
      </c>
      <c r="G13" s="85" t="s">
        <v>13</v>
      </c>
      <c r="H13" s="119" t="s">
        <v>13</v>
      </c>
      <c r="I13" s="86" t="s">
        <v>13</v>
      </c>
      <c r="J13" s="86" t="s">
        <v>13</v>
      </c>
      <c r="L13" s="7"/>
    </row>
    <row r="14" spans="1:15" ht="12.75" customHeight="1" x14ac:dyDescent="0.2">
      <c r="A14" s="181" t="s">
        <v>61</v>
      </c>
      <c r="B14" s="79" t="s">
        <v>377</v>
      </c>
      <c r="C14" s="95"/>
      <c r="D14" s="95"/>
      <c r="E14" s="95"/>
      <c r="F14" s="120"/>
      <c r="G14" s="95"/>
      <c r="H14" s="95"/>
      <c r="I14" s="95"/>
      <c r="J14" s="193"/>
      <c r="K14" s="112" t="str">
        <f>IF(OR(H14&gt;G14,F14&gt;E14),"Die Versorgerwechsel sind in die Zu- bzw. Abgänge einzurechnen. ","")</f>
        <v/>
      </c>
      <c r="L14" s="7"/>
    </row>
    <row r="15" spans="1:15" ht="12.75" customHeight="1" x14ac:dyDescent="0.2">
      <c r="A15" s="181"/>
      <c r="B15" s="80" t="s">
        <v>378</v>
      </c>
      <c r="C15" s="95"/>
      <c r="D15" s="95"/>
      <c r="E15" s="95"/>
      <c r="F15" s="120"/>
      <c r="G15" s="95"/>
      <c r="H15" s="95"/>
      <c r="I15" s="95"/>
      <c r="J15" s="194"/>
      <c r="K15" s="112" t="str">
        <f t="shared" ref="K15:K18" si="0">IF(OR(H15&gt;G15,F15&gt;E15),"Die Versorgerwechsel sind in die Zu- bzw. Abgänge einzurechnen. ","")</f>
        <v/>
      </c>
      <c r="L15" s="7"/>
    </row>
    <row r="16" spans="1:15" ht="12.75" customHeight="1" x14ac:dyDescent="0.2">
      <c r="A16" s="181"/>
      <c r="B16" s="80" t="s">
        <v>379</v>
      </c>
      <c r="C16" s="95"/>
      <c r="D16" s="95"/>
      <c r="E16" s="95"/>
      <c r="F16" s="120"/>
      <c r="G16" s="95"/>
      <c r="H16" s="95"/>
      <c r="I16" s="95"/>
      <c r="J16" s="194"/>
      <c r="K16" s="112" t="str">
        <f t="shared" si="0"/>
        <v/>
      </c>
      <c r="L16" s="7"/>
    </row>
    <row r="17" spans="1:14" ht="12.75" customHeight="1" x14ac:dyDescent="0.2">
      <c r="A17" s="181"/>
      <c r="B17" s="80" t="s">
        <v>380</v>
      </c>
      <c r="C17" s="95"/>
      <c r="D17" s="95"/>
      <c r="E17" s="95"/>
      <c r="F17" s="120"/>
      <c r="G17" s="95"/>
      <c r="H17" s="95"/>
      <c r="I17" s="95"/>
      <c r="J17" s="194"/>
      <c r="K17" s="112" t="str">
        <f t="shared" si="0"/>
        <v/>
      </c>
      <c r="L17" s="7"/>
    </row>
    <row r="18" spans="1:14" ht="12.75" customHeight="1" x14ac:dyDescent="0.2">
      <c r="A18" s="181"/>
      <c r="B18" s="81" t="s">
        <v>381</v>
      </c>
      <c r="C18" s="95"/>
      <c r="D18" s="95"/>
      <c r="E18" s="95"/>
      <c r="F18" s="120"/>
      <c r="G18" s="95"/>
      <c r="H18" s="95"/>
      <c r="I18" s="95"/>
      <c r="J18" s="195"/>
      <c r="K18" s="112" t="str">
        <f t="shared" si="0"/>
        <v/>
      </c>
      <c r="L18" s="7"/>
    </row>
    <row r="19" spans="1:14" ht="12.75" customHeight="1" x14ac:dyDescent="0.2">
      <c r="A19" s="181"/>
      <c r="B19" s="82" t="s">
        <v>77</v>
      </c>
      <c r="C19" s="66" t="str">
        <f>IF(SUM(C14:C18)&gt;0,SUM(C14:C18),"")</f>
        <v/>
      </c>
      <c r="D19" s="66" t="str">
        <f>IF(SUM(D14:D18)&gt;0,SUM(D14:D18),"")</f>
        <v/>
      </c>
      <c r="E19" s="67" t="str">
        <f t="shared" ref="E19:I19" si="1">IF(SUM(E14:E18)&gt;0,SUM(E14:E18),"")</f>
        <v/>
      </c>
      <c r="F19" s="67" t="str">
        <f t="shared" si="1"/>
        <v/>
      </c>
      <c r="G19" s="67" t="str">
        <f t="shared" si="1"/>
        <v/>
      </c>
      <c r="H19" s="68" t="str">
        <f t="shared" si="1"/>
        <v/>
      </c>
      <c r="I19" s="68" t="str">
        <f t="shared" si="1"/>
        <v/>
      </c>
      <c r="J19" s="68" t="str">
        <f t="shared" ref="J19" si="2">IF(SUM(J14:J18)&gt;0,SUM(J14:J18),"")</f>
        <v/>
      </c>
      <c r="K19" s="112"/>
      <c r="L19" s="7"/>
    </row>
    <row r="20" spans="1:14" ht="12.75" customHeight="1" x14ac:dyDescent="0.2">
      <c r="A20" s="182" t="s">
        <v>80</v>
      </c>
      <c r="B20" s="79" t="s">
        <v>382</v>
      </c>
      <c r="C20" s="96"/>
      <c r="D20" s="96"/>
      <c r="E20" s="95"/>
      <c r="F20" s="121"/>
      <c r="G20" s="95"/>
      <c r="H20" s="96"/>
      <c r="I20" s="96"/>
      <c r="J20" s="193"/>
      <c r="K20" s="112" t="str">
        <f t="shared" ref="K20:K27" si="3">IF(OR(H20&gt;G20,F20&gt;E20),"Die Versorgerwechsel sind in die Zu- bzw. Abgänge einzurechnen. ","")</f>
        <v/>
      </c>
      <c r="L20" s="7"/>
    </row>
    <row r="21" spans="1:14" ht="12.75" customHeight="1" x14ac:dyDescent="0.2">
      <c r="A21" s="181"/>
      <c r="B21" s="80" t="s">
        <v>383</v>
      </c>
      <c r="C21" s="96"/>
      <c r="D21" s="96"/>
      <c r="E21" s="95"/>
      <c r="F21" s="121"/>
      <c r="G21" s="95"/>
      <c r="H21" s="96"/>
      <c r="I21" s="96"/>
      <c r="J21" s="194"/>
      <c r="K21" s="112" t="str">
        <f t="shared" si="3"/>
        <v/>
      </c>
      <c r="L21" s="7"/>
    </row>
    <row r="22" spans="1:14" ht="12.75" customHeight="1" x14ac:dyDescent="0.2">
      <c r="A22" s="181"/>
      <c r="B22" s="80" t="s">
        <v>384</v>
      </c>
      <c r="C22" s="96"/>
      <c r="D22" s="96"/>
      <c r="E22" s="95"/>
      <c r="F22" s="121"/>
      <c r="G22" s="95"/>
      <c r="H22" s="96"/>
      <c r="I22" s="96"/>
      <c r="J22" s="194"/>
      <c r="K22" s="112" t="str">
        <f t="shared" si="3"/>
        <v/>
      </c>
      <c r="L22" s="7"/>
    </row>
    <row r="23" spans="1:14" ht="12.75" customHeight="1" x14ac:dyDescent="0.2">
      <c r="A23" s="181"/>
      <c r="B23" s="80" t="s">
        <v>385</v>
      </c>
      <c r="C23" s="96"/>
      <c r="D23" s="96"/>
      <c r="E23" s="95"/>
      <c r="F23" s="121"/>
      <c r="G23" s="95"/>
      <c r="H23" s="96"/>
      <c r="I23" s="96"/>
      <c r="J23" s="194"/>
      <c r="K23" s="112" t="str">
        <f t="shared" si="3"/>
        <v/>
      </c>
      <c r="L23" s="7"/>
    </row>
    <row r="24" spans="1:14" ht="12.75" customHeight="1" x14ac:dyDescent="0.2">
      <c r="A24" s="181"/>
      <c r="B24" s="80" t="s">
        <v>386</v>
      </c>
      <c r="C24" s="96"/>
      <c r="D24" s="96"/>
      <c r="E24" s="95"/>
      <c r="F24" s="121"/>
      <c r="G24" s="95"/>
      <c r="H24" s="96"/>
      <c r="I24" s="96"/>
      <c r="J24" s="194"/>
      <c r="K24" s="112" t="str">
        <f t="shared" si="3"/>
        <v/>
      </c>
      <c r="L24" s="7"/>
    </row>
    <row r="25" spans="1:14" ht="12.75" customHeight="1" x14ac:dyDescent="0.2">
      <c r="A25" s="181"/>
      <c r="B25" s="81" t="s">
        <v>387</v>
      </c>
      <c r="C25" s="96"/>
      <c r="D25" s="96"/>
      <c r="E25" s="95"/>
      <c r="F25" s="121"/>
      <c r="G25" s="95"/>
      <c r="H25" s="96"/>
      <c r="I25" s="96"/>
      <c r="J25" s="194"/>
      <c r="K25" s="112" t="str">
        <f t="shared" si="3"/>
        <v/>
      </c>
      <c r="L25" s="7"/>
    </row>
    <row r="26" spans="1:14" ht="12.75" customHeight="1" x14ac:dyDescent="0.2">
      <c r="A26" s="181"/>
      <c r="B26" s="81" t="s">
        <v>388</v>
      </c>
      <c r="C26" s="96"/>
      <c r="D26" s="96"/>
      <c r="E26" s="95"/>
      <c r="F26" s="121"/>
      <c r="G26" s="95"/>
      <c r="H26" s="96"/>
      <c r="I26" s="96"/>
      <c r="J26" s="194"/>
      <c r="K26" s="112" t="str">
        <f t="shared" si="3"/>
        <v/>
      </c>
      <c r="L26" s="7"/>
    </row>
    <row r="27" spans="1:14" ht="12.75" customHeight="1" x14ac:dyDescent="0.2">
      <c r="A27" s="181"/>
      <c r="B27" s="80" t="s">
        <v>389</v>
      </c>
      <c r="C27" s="96"/>
      <c r="D27" s="96"/>
      <c r="E27" s="95"/>
      <c r="F27" s="121"/>
      <c r="G27" s="95"/>
      <c r="H27" s="96"/>
      <c r="I27" s="96"/>
      <c r="J27" s="195"/>
      <c r="K27" s="112" t="str">
        <f t="shared" si="3"/>
        <v/>
      </c>
      <c r="L27" s="7"/>
    </row>
    <row r="28" spans="1:14" ht="12.75" customHeight="1" x14ac:dyDescent="0.2">
      <c r="A28" s="183"/>
      <c r="B28" s="82" t="s">
        <v>77</v>
      </c>
      <c r="C28" s="66" t="str">
        <f>IF(SUM(C20:C27)&gt;0,SUM(C20:C27),"")</f>
        <v/>
      </c>
      <c r="D28" s="66" t="str">
        <f>IF(SUM(D20:D27)&gt;0,SUM(D20:D27),"")</f>
        <v/>
      </c>
      <c r="E28" s="67" t="str">
        <f t="shared" ref="E28:I28" si="4">IF(SUM(E20:E27)&gt;0,SUM(E20:E27),"")</f>
        <v/>
      </c>
      <c r="F28" s="67" t="str">
        <f t="shared" ref="F28" si="5">IF(SUM(F20:F27)&gt;0,SUM(F20:F27),"")</f>
        <v/>
      </c>
      <c r="G28" s="67" t="str">
        <f t="shared" si="4"/>
        <v/>
      </c>
      <c r="H28" s="68" t="str">
        <f t="shared" si="4"/>
        <v/>
      </c>
      <c r="I28" s="68" t="str">
        <f t="shared" si="4"/>
        <v/>
      </c>
      <c r="J28" s="68" t="str">
        <f t="shared" ref="J28" si="6">IF(SUM(J20:J27)&gt;0,SUM(J20:J27),"")</f>
        <v/>
      </c>
      <c r="L28" s="7"/>
      <c r="N28" s="69"/>
    </row>
    <row r="29" spans="1:14" x14ac:dyDescent="0.2">
      <c r="A29" s="70" t="s">
        <v>323</v>
      </c>
      <c r="B29" s="71"/>
      <c r="C29" s="66" t="str">
        <f>IF(SUM(C19,C28)&gt;0,SUM(C19,C28),"")</f>
        <v/>
      </c>
      <c r="D29" s="66" t="str">
        <f>IF(SUM(D19,D28)&gt;0,SUM(D19,D28),"")</f>
        <v/>
      </c>
      <c r="E29" s="67" t="str">
        <f t="shared" ref="E29:I29" si="7">IF(SUM(E19,E28)&gt;0,SUM(E19,E28),"")</f>
        <v/>
      </c>
      <c r="F29" s="67" t="str">
        <f t="shared" ref="F29" si="8">IF(SUM(F19,F28)&gt;0,SUM(F19,F28),"")</f>
        <v/>
      </c>
      <c r="G29" s="67" t="str">
        <f t="shared" si="7"/>
        <v/>
      </c>
      <c r="H29" s="68" t="str">
        <f t="shared" si="7"/>
        <v/>
      </c>
      <c r="I29" s="68" t="str">
        <f t="shared" si="7"/>
        <v/>
      </c>
      <c r="J29" s="68" t="str">
        <f t="shared" ref="J29" si="9">IF(SUM(J19,J28)&gt;0,SUM(J19,J28),"")</f>
        <v/>
      </c>
      <c r="L29" s="7"/>
    </row>
  </sheetData>
  <sheetProtection algorithmName="SHA-512" hashValue="pzTQ3m5uqhWD3sW/h2uckZJLt0rlzKa6giEInODQk24MEV/kUiwxKtA6POpVv/gFyIKOMsBjTjSMwl2qWgDv/g==" saltValue="wGapbGBhYFWxE8xi3qhgWg==" spinCount="100000" sheet="1" formatCells="0" formatColumns="0" formatRows="0"/>
  <mergeCells count="9">
    <mergeCell ref="A7:C7"/>
    <mergeCell ref="J14:J18"/>
    <mergeCell ref="J20:J27"/>
    <mergeCell ref="A14:A19"/>
    <mergeCell ref="A20:A28"/>
    <mergeCell ref="A9:B9"/>
    <mergeCell ref="A11:B13"/>
    <mergeCell ref="C11:H11"/>
    <mergeCell ref="I11:J11"/>
  </mergeCells>
  <conditionalFormatting sqref="I14:I18 I20:I27">
    <cfRule type="expression" dxfId="9" priority="20">
      <formula>AND(I14&lt;1,C14&gt;0)</formula>
    </cfRule>
  </conditionalFormatting>
  <conditionalFormatting sqref="C20:C27 C14:C18">
    <cfRule type="expression" dxfId="8" priority="2">
      <formula>AND(C14&lt;1,E14&gt;0)</formula>
    </cfRule>
    <cfRule type="expression" dxfId="7" priority="69">
      <formula>AND(C14&lt;1,I14&gt;0)</formula>
    </cfRule>
  </conditionalFormatting>
  <conditionalFormatting sqref="C14:C18 C20:C27">
    <cfRule type="expression" dxfId="6" priority="1">
      <formula>$D14&gt;$C14</formula>
    </cfRule>
  </conditionalFormatting>
  <dataValidations count="6">
    <dataValidation allowBlank="1" promptTitle="Zugänge/Abgänge insgesamt" prompt="Umfasst Neuanmeldungen, Wechsel, Abmeldungen!" sqref="C29:D29"/>
    <dataValidation allowBlank="1" errorTitle="Fehler!!" error="Nur ganze positive Zahlen erlaubt! " sqref="C19:D19"/>
    <dataValidation type="whole" allowBlank="1" showInputMessage="1" showErrorMessage="1" errorTitle="Fehler!" error="Nur ganze positive Zahlen erlaubt!" sqref="H28:J29 H19:J19">
      <formula1>0</formula1>
      <formula2>6000000</formula2>
    </dataValidation>
    <dataValidation type="whole" allowBlank="1" showInputMessage="1" showErrorMessage="1" errorTitle="Fehler!" error="Nur ganze Zahlen erlaubt!" sqref="E19:G19 E28:G29">
      <formula1>0</formula1>
      <formula2>6000000</formula2>
    </dataValidation>
    <dataValidation allowBlank="1" errorTitle="Fehler!!" error="Nur ganze positive Zahlen erlaubt! " promptTitle="Alle Zugänge!" prompt="„Zugänge insgesamt“ umfasst die neu hinzugekommenen Zählpunkte sowohl durch Neuanmeldungen als auch durch erfolgreich durchgeführte Wechsel." sqref="C28:D28"/>
    <dataValidation allowBlank="1" sqref="C14:J18 C20:J27"/>
  </dataValidations>
  <pageMargins left="0.78740157499999996" right="0.78740157499999996" top="0.984251969" bottom="0.984251969" header="0.4921259845" footer="0.4921259845"/>
  <pageSetup paperSize="9" scale="6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21"/>
  <sheetViews>
    <sheetView showGridLines="0" zoomScaleNormal="100" workbookViewId="0"/>
  </sheetViews>
  <sheetFormatPr baseColWidth="10" defaultColWidth="10.7109375" defaultRowHeight="12.75" x14ac:dyDescent="0.2"/>
  <cols>
    <col min="1" max="1" width="18.7109375" style="75" customWidth="1"/>
    <col min="2" max="2" width="22.7109375" style="75" customWidth="1"/>
    <col min="3" max="3" width="46.5703125" style="75" customWidth="1"/>
    <col min="4" max="4" width="10.7109375" style="75" customWidth="1"/>
    <col min="5" max="16384" width="10.7109375" style="12"/>
  </cols>
  <sheetData>
    <row r="2" spans="1:12" s="50" customFormat="1" ht="20.100000000000001" customHeight="1" x14ac:dyDescent="0.2">
      <c r="A2" s="73"/>
      <c r="B2" s="73"/>
      <c r="C2" s="74"/>
      <c r="D2" s="74"/>
      <c r="E2" s="12"/>
    </row>
    <row r="3" spans="1:12" s="50" customFormat="1" ht="20.100000000000001" customHeight="1" x14ac:dyDescent="0.2">
      <c r="A3" s="73"/>
      <c r="B3" s="73"/>
      <c r="C3" s="74"/>
      <c r="D3" s="74"/>
      <c r="E3" s="12"/>
    </row>
    <row r="4" spans="1:12" x14ac:dyDescent="0.2">
      <c r="A4" s="63" t="s">
        <v>0</v>
      </c>
      <c r="B4" s="63"/>
      <c r="C4" s="74"/>
      <c r="D4" s="74"/>
    </row>
    <row r="5" spans="1:12" x14ac:dyDescent="0.2">
      <c r="A5" s="73"/>
      <c r="B5" s="73"/>
    </row>
    <row r="6" spans="1:12" x14ac:dyDescent="0.2">
      <c r="A6" s="76"/>
      <c r="B6" s="76"/>
      <c r="C6" s="74"/>
      <c r="D6" s="77"/>
    </row>
    <row r="7" spans="1:12" ht="15.75" customHeight="1" x14ac:dyDescent="0.2">
      <c r="A7" s="198" t="str">
        <f>"Jahreserhebung Stromlieferanten "&amp;U!$B$12</f>
        <v>Jahreserhebung Stromlieferanten 2018</v>
      </c>
      <c r="B7" s="199"/>
      <c r="C7" s="199"/>
      <c r="D7" s="200"/>
      <c r="H7" s="72" t="s">
        <v>392</v>
      </c>
      <c r="I7" s="72" t="s">
        <v>393</v>
      </c>
      <c r="J7" s="65" t="s">
        <v>394</v>
      </c>
      <c r="K7" s="72"/>
      <c r="L7" s="72"/>
    </row>
    <row r="8" spans="1:12" ht="15.75" x14ac:dyDescent="0.2">
      <c r="A8" s="109" t="s">
        <v>6</v>
      </c>
      <c r="B8" s="201" t="str">
        <f>IF(U!$B$13&lt;&gt;"",U!$B$13,"")</f>
        <v/>
      </c>
      <c r="C8" s="199"/>
      <c r="D8" s="200"/>
      <c r="H8" s="78"/>
      <c r="I8" s="78"/>
    </row>
    <row r="9" spans="1:12" ht="15.75" customHeight="1" x14ac:dyDescent="0.2">
      <c r="A9" s="198" t="s">
        <v>407</v>
      </c>
      <c r="B9" s="202"/>
      <c r="C9" s="203"/>
      <c r="D9" s="200"/>
    </row>
    <row r="10" spans="1:12" ht="12.75" customHeight="1" x14ac:dyDescent="0.2">
      <c r="A10" s="74"/>
      <c r="B10" s="74"/>
      <c r="C10" s="74"/>
      <c r="D10" s="74"/>
    </row>
    <row r="11" spans="1:12" ht="25.5" x14ac:dyDescent="0.2">
      <c r="A11" s="206" t="s">
        <v>409</v>
      </c>
      <c r="B11" s="207"/>
      <c r="C11" s="208"/>
      <c r="D11" s="97"/>
      <c r="E11" s="104" t="s">
        <v>61</v>
      </c>
      <c r="F11" s="104" t="s">
        <v>408</v>
      </c>
      <c r="G11" s="104" t="s">
        <v>323</v>
      </c>
    </row>
    <row r="12" spans="1:12" x14ac:dyDescent="0.2">
      <c r="A12" s="204" t="s">
        <v>413</v>
      </c>
      <c r="B12" s="98" t="s">
        <v>410</v>
      </c>
      <c r="C12" s="98" t="s">
        <v>415</v>
      </c>
      <c r="D12" s="99" t="s">
        <v>13</v>
      </c>
      <c r="E12" s="105"/>
      <c r="F12" s="105"/>
      <c r="G12" s="113" t="str">
        <f>IF(SUM(E12:F12)&gt;0,SUM(E12:F12),"")</f>
        <v/>
      </c>
    </row>
    <row r="13" spans="1:12" x14ac:dyDescent="0.2">
      <c r="A13" s="204"/>
      <c r="B13" s="100" t="s">
        <v>411</v>
      </c>
      <c r="C13" s="100" t="s">
        <v>415</v>
      </c>
      <c r="D13" s="101" t="s">
        <v>13</v>
      </c>
      <c r="E13" s="106"/>
      <c r="F13" s="106"/>
      <c r="G13" s="114" t="str">
        <f>IF(SUM(E13:F13)&gt;0,SUM(E13:F13),"")</f>
        <v/>
      </c>
    </row>
    <row r="14" spans="1:12" x14ac:dyDescent="0.2">
      <c r="A14" s="204"/>
      <c r="B14" s="100" t="s">
        <v>412</v>
      </c>
      <c r="C14" s="100" t="s">
        <v>415</v>
      </c>
      <c r="D14" s="101" t="s">
        <v>13</v>
      </c>
      <c r="E14" s="106"/>
      <c r="F14" s="106"/>
      <c r="G14" s="114" t="str">
        <f>IF(SUM(E14:F14)&gt;0,SUM(E14:F14),"")</f>
        <v/>
      </c>
    </row>
    <row r="15" spans="1:12" x14ac:dyDescent="0.2">
      <c r="A15" s="205"/>
      <c r="B15" s="102" t="s">
        <v>77</v>
      </c>
      <c r="C15" s="102" t="s">
        <v>416</v>
      </c>
      <c r="D15" s="103" t="s">
        <v>417</v>
      </c>
      <c r="E15" s="107"/>
      <c r="F15" s="107"/>
      <c r="G15" s="107"/>
    </row>
    <row r="16" spans="1:12" x14ac:dyDescent="0.2">
      <c r="A16" s="204" t="s">
        <v>414</v>
      </c>
      <c r="B16" s="98" t="s">
        <v>410</v>
      </c>
      <c r="C16" s="98" t="s">
        <v>415</v>
      </c>
      <c r="D16" s="99" t="s">
        <v>13</v>
      </c>
      <c r="E16" s="108"/>
      <c r="F16" s="108"/>
      <c r="G16" s="113" t="str">
        <f>IF(SUM(E16:F16)&gt;0,SUM(E16:F16),"")</f>
        <v/>
      </c>
    </row>
    <row r="17" spans="1:7" x14ac:dyDescent="0.2">
      <c r="A17" s="204"/>
      <c r="B17" s="100" t="s">
        <v>411</v>
      </c>
      <c r="C17" s="100" t="s">
        <v>415</v>
      </c>
      <c r="D17" s="101" t="s">
        <v>13</v>
      </c>
      <c r="E17" s="106"/>
      <c r="F17" s="106"/>
      <c r="G17" s="114" t="str">
        <f>IF(SUM(E17:F17)&gt;0,SUM(E17:F17),"")</f>
        <v/>
      </c>
    </row>
    <row r="18" spans="1:7" x14ac:dyDescent="0.2">
      <c r="A18" s="204"/>
      <c r="B18" s="100" t="s">
        <v>412</v>
      </c>
      <c r="C18" s="100" t="s">
        <v>415</v>
      </c>
      <c r="D18" s="101" t="s">
        <v>13</v>
      </c>
      <c r="E18" s="106"/>
      <c r="F18" s="106"/>
      <c r="G18" s="114" t="str">
        <f>IF(SUM(E18:F18)&gt;0,SUM(E18:F18),"")</f>
        <v/>
      </c>
    </row>
    <row r="19" spans="1:7" x14ac:dyDescent="0.2">
      <c r="A19" s="205"/>
      <c r="B19" s="102" t="s">
        <v>77</v>
      </c>
      <c r="C19" s="102" t="s">
        <v>416</v>
      </c>
      <c r="D19" s="103" t="s">
        <v>417</v>
      </c>
      <c r="E19" s="107"/>
      <c r="F19" s="107"/>
      <c r="G19" s="107"/>
    </row>
    <row r="21" spans="1:7" x14ac:dyDescent="0.2">
      <c r="A21" s="110" t="s">
        <v>418</v>
      </c>
    </row>
  </sheetData>
  <sheetProtection algorithmName="SHA-512" hashValue="9x0BHZUnOz0vsMKdfC84JDiRJbvOI7WwHsn4/2bL2MmsNFHwgkYEsL2HquH2qI775+QGYJQjIbQuqZ0Fxm0mdw==" saltValue="G1tXC/1ta7S0ZR+3c3Db4w==" spinCount="100000" sheet="1" formatCells="0" formatColumns="0" formatRows="0"/>
  <mergeCells count="6">
    <mergeCell ref="A7:D7"/>
    <mergeCell ref="B8:D8"/>
    <mergeCell ref="A9:D9"/>
    <mergeCell ref="A12:A15"/>
    <mergeCell ref="A16:A19"/>
    <mergeCell ref="A11:C11"/>
  </mergeCells>
  <conditionalFormatting sqref="E12:F14">
    <cfRule type="expression" dxfId="5" priority="6">
      <formula>AND(SUM(E$12:E$14)=0,E$15&gt;0)</formula>
    </cfRule>
  </conditionalFormatting>
  <conditionalFormatting sqref="E15:F15">
    <cfRule type="expression" dxfId="4" priority="5">
      <formula>AND(SUM(E$12:E$14)&gt;0,E$15=0)</formula>
    </cfRule>
  </conditionalFormatting>
  <conditionalFormatting sqref="E19:F19">
    <cfRule type="expression" dxfId="3" priority="3">
      <formula>AND(SUM(E$16:E$18)&gt;0,E$19=0)</formula>
    </cfRule>
  </conditionalFormatting>
  <conditionalFormatting sqref="E16:F18">
    <cfRule type="expression" dxfId="2" priority="4">
      <formula>AND(SUM(E$16:E$18)=0,E$19&gt;0)</formula>
    </cfRule>
  </conditionalFormatting>
  <conditionalFormatting sqref="G15 G19">
    <cfRule type="expression" dxfId="1" priority="2">
      <formula>AND(SUM($E15:$F15)&gt;0,$G15=0)</formula>
    </cfRule>
  </conditionalFormatting>
  <conditionalFormatting sqref="E15:F15 E19:F19">
    <cfRule type="expression" dxfId="0" priority="1">
      <formula>AND(SUM($E15:$F15)=0,$G15&gt;0)</formula>
    </cfRule>
  </conditionalFormatting>
  <dataValidations count="2">
    <dataValidation type="decimal" allowBlank="1" showInputMessage="1" showErrorMessage="1" error="Nur Dezimalzahlen erlaubt" sqref="E15 E19">
      <formula1>0</formula1>
      <formula2>900000000000000000000</formula2>
    </dataValidation>
    <dataValidation type="whole" allowBlank="1" showInputMessage="1" showErrorMessage="1" error="Nur ganze positive Zahlen erlaubt." sqref="E12:E14 E16:E18">
      <formula1>0</formula1>
      <formula2>900000000000000000000</formula2>
    </dataValidation>
  </dataValidations>
  <pageMargins left="0.78740157499999996" right="0.78740157499999996" top="0.984251969" bottom="0.984251969" header="0.4921259845" footer="0.4921259845"/>
  <pageSetup paperSize="9" scale="5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L235"/>
  <sheetViews>
    <sheetView showGridLines="0" workbookViewId="0">
      <pane ySplit="10" topLeftCell="A11" activePane="bottomLeft" state="frozen"/>
      <selection pane="bottomLeft"/>
    </sheetView>
  </sheetViews>
  <sheetFormatPr baseColWidth="10" defaultColWidth="10.7109375" defaultRowHeight="12.75" x14ac:dyDescent="0.2"/>
  <cols>
    <col min="1" max="1" width="80.7109375" style="2" customWidth="1"/>
    <col min="2" max="2" width="15.7109375" style="41" customWidth="1"/>
    <col min="3" max="3" width="10.7109375" style="7" customWidth="1"/>
    <col min="4" max="16384" width="10.7109375" style="2"/>
  </cols>
  <sheetData>
    <row r="1" spans="1:12" x14ac:dyDescent="0.2">
      <c r="A1" s="1"/>
      <c r="C1" s="1"/>
      <c r="D1" s="1"/>
      <c r="E1" s="1"/>
      <c r="J1" s="7"/>
      <c r="K1" s="10"/>
      <c r="L1" s="10"/>
    </row>
    <row r="2" spans="1:12" ht="20.100000000000001" customHeight="1" x14ac:dyDescent="0.2">
      <c r="A2" s="1"/>
      <c r="C2" s="1"/>
      <c r="D2" s="1"/>
      <c r="E2" s="1"/>
      <c r="J2" s="7"/>
      <c r="K2" s="10"/>
      <c r="L2" s="10"/>
    </row>
    <row r="3" spans="1:12" ht="20.100000000000001" customHeight="1" x14ac:dyDescent="0.2">
      <c r="A3" s="1"/>
      <c r="C3" s="1"/>
      <c r="D3" s="1"/>
      <c r="E3" s="1"/>
      <c r="J3" s="7"/>
      <c r="K3" s="10"/>
      <c r="L3" s="10"/>
    </row>
    <row r="4" spans="1:12" x14ac:dyDescent="0.2">
      <c r="A4" s="3" t="s">
        <v>0</v>
      </c>
    </row>
    <row r="5" spans="1:12" ht="12.75" customHeight="1" x14ac:dyDescent="0.2"/>
    <row r="9" spans="1:12" x14ac:dyDescent="0.2">
      <c r="A9" s="158" t="s">
        <v>86</v>
      </c>
      <c r="B9" s="210" t="s">
        <v>16</v>
      </c>
      <c r="C9" s="37" t="s">
        <v>83</v>
      </c>
    </row>
    <row r="10" spans="1:12" x14ac:dyDescent="0.2">
      <c r="A10" s="209"/>
      <c r="B10" s="153"/>
    </row>
    <row r="11" spans="1:12" x14ac:dyDescent="0.2">
      <c r="A11" s="23" t="s">
        <v>87</v>
      </c>
      <c r="B11" s="42" t="s">
        <v>162</v>
      </c>
    </row>
    <row r="12" spans="1:12" x14ac:dyDescent="0.2">
      <c r="A12" s="24" t="s">
        <v>88</v>
      </c>
      <c r="B12" s="43" t="s">
        <v>163</v>
      </c>
    </row>
    <row r="13" spans="1:12" x14ac:dyDescent="0.2">
      <c r="A13" s="24" t="s">
        <v>17</v>
      </c>
      <c r="B13" s="43" t="s">
        <v>164</v>
      </c>
    </row>
    <row r="14" spans="1:12" x14ac:dyDescent="0.2">
      <c r="A14" s="24" t="s">
        <v>333</v>
      </c>
      <c r="B14" s="43" t="s">
        <v>334</v>
      </c>
    </row>
    <row r="15" spans="1:12" x14ac:dyDescent="0.2">
      <c r="A15" s="24" t="s">
        <v>18</v>
      </c>
      <c r="B15" s="43" t="s">
        <v>165</v>
      </c>
    </row>
    <row r="16" spans="1:12" x14ac:dyDescent="0.2">
      <c r="A16" s="24" t="s">
        <v>423</v>
      </c>
      <c r="B16" s="43" t="s">
        <v>166</v>
      </c>
    </row>
    <row r="17" spans="1:2" x14ac:dyDescent="0.2">
      <c r="A17" s="24" t="s">
        <v>89</v>
      </c>
      <c r="B17" s="43" t="s">
        <v>167</v>
      </c>
    </row>
    <row r="18" spans="1:2" x14ac:dyDescent="0.2">
      <c r="A18" s="24" t="s">
        <v>90</v>
      </c>
      <c r="B18" s="43" t="s">
        <v>168</v>
      </c>
    </row>
    <row r="19" spans="1:2" x14ac:dyDescent="0.2">
      <c r="A19" s="24" t="s">
        <v>360</v>
      </c>
      <c r="B19" s="43" t="s">
        <v>371</v>
      </c>
    </row>
    <row r="20" spans="1:2" x14ac:dyDescent="0.2">
      <c r="A20" s="24" t="s">
        <v>19</v>
      </c>
      <c r="B20" s="43" t="s">
        <v>169</v>
      </c>
    </row>
    <row r="21" spans="1:2" x14ac:dyDescent="0.2">
      <c r="A21" s="24" t="s">
        <v>357</v>
      </c>
      <c r="B21" s="43" t="s">
        <v>335</v>
      </c>
    </row>
    <row r="22" spans="1:2" x14ac:dyDescent="0.2">
      <c r="A22" s="24" t="s">
        <v>91</v>
      </c>
      <c r="B22" s="43" t="s">
        <v>170</v>
      </c>
    </row>
    <row r="23" spans="1:2" x14ac:dyDescent="0.2">
      <c r="A23" s="24" t="s">
        <v>92</v>
      </c>
      <c r="B23" s="43" t="s">
        <v>172</v>
      </c>
    </row>
    <row r="24" spans="1:2" x14ac:dyDescent="0.2">
      <c r="A24" s="24" t="s">
        <v>20</v>
      </c>
      <c r="B24" s="43" t="s">
        <v>173</v>
      </c>
    </row>
    <row r="25" spans="1:2" x14ac:dyDescent="0.2">
      <c r="A25" s="24" t="s">
        <v>361</v>
      </c>
      <c r="B25" s="43" t="s">
        <v>372</v>
      </c>
    </row>
    <row r="26" spans="1:2" x14ac:dyDescent="0.2">
      <c r="A26" s="24" t="s">
        <v>362</v>
      </c>
      <c r="B26" s="43" t="s">
        <v>174</v>
      </c>
    </row>
    <row r="27" spans="1:2" x14ac:dyDescent="0.2">
      <c r="A27" s="24" t="s">
        <v>93</v>
      </c>
      <c r="B27" s="43" t="s">
        <v>175</v>
      </c>
    </row>
    <row r="28" spans="1:2" x14ac:dyDescent="0.2">
      <c r="A28" s="24" t="s">
        <v>424</v>
      </c>
      <c r="B28" s="43" t="s">
        <v>176</v>
      </c>
    </row>
    <row r="29" spans="1:2" x14ac:dyDescent="0.2">
      <c r="A29" s="24" t="s">
        <v>21</v>
      </c>
      <c r="B29" s="43" t="s">
        <v>178</v>
      </c>
    </row>
    <row r="30" spans="1:2" x14ac:dyDescent="0.2">
      <c r="A30" s="24" t="s">
        <v>22</v>
      </c>
      <c r="B30" s="43" t="s">
        <v>179</v>
      </c>
    </row>
    <row r="31" spans="1:2" x14ac:dyDescent="0.2">
      <c r="A31" s="24" t="s">
        <v>425</v>
      </c>
      <c r="B31" s="43" t="s">
        <v>184</v>
      </c>
    </row>
    <row r="32" spans="1:2" x14ac:dyDescent="0.2">
      <c r="A32" s="24" t="s">
        <v>94</v>
      </c>
      <c r="B32" s="43" t="s">
        <v>180</v>
      </c>
    </row>
    <row r="33" spans="1:2" x14ac:dyDescent="0.2">
      <c r="A33" s="24" t="s">
        <v>426</v>
      </c>
      <c r="B33" s="43" t="s">
        <v>188</v>
      </c>
    </row>
    <row r="34" spans="1:2" x14ac:dyDescent="0.2">
      <c r="A34" s="24" t="s">
        <v>23</v>
      </c>
      <c r="B34" s="43" t="s">
        <v>182</v>
      </c>
    </row>
    <row r="35" spans="1:2" x14ac:dyDescent="0.2">
      <c r="A35" s="24" t="s">
        <v>427</v>
      </c>
      <c r="B35" s="43" t="s">
        <v>226</v>
      </c>
    </row>
    <row r="36" spans="1:2" x14ac:dyDescent="0.2">
      <c r="A36" s="24" t="s">
        <v>24</v>
      </c>
      <c r="B36" s="43" t="s">
        <v>185</v>
      </c>
    </row>
    <row r="37" spans="1:2" x14ac:dyDescent="0.2">
      <c r="A37" s="24" t="s">
        <v>95</v>
      </c>
      <c r="B37" s="43" t="s">
        <v>186</v>
      </c>
    </row>
    <row r="38" spans="1:2" x14ac:dyDescent="0.2">
      <c r="A38" s="24" t="s">
        <v>96</v>
      </c>
      <c r="B38" s="43" t="s">
        <v>187</v>
      </c>
    </row>
    <row r="39" spans="1:2" x14ac:dyDescent="0.2">
      <c r="A39" s="24" t="s">
        <v>428</v>
      </c>
      <c r="B39" s="43" t="s">
        <v>189</v>
      </c>
    </row>
    <row r="40" spans="1:2" x14ac:dyDescent="0.2">
      <c r="A40" s="24" t="s">
        <v>25</v>
      </c>
      <c r="B40" s="43" t="s">
        <v>190</v>
      </c>
    </row>
    <row r="41" spans="1:2" x14ac:dyDescent="0.2">
      <c r="A41" s="24" t="s">
        <v>429</v>
      </c>
      <c r="B41" s="43" t="s">
        <v>193</v>
      </c>
    </row>
    <row r="42" spans="1:2" x14ac:dyDescent="0.2">
      <c r="A42" s="24" t="s">
        <v>26</v>
      </c>
      <c r="B42" s="43" t="s">
        <v>194</v>
      </c>
    </row>
    <row r="43" spans="1:2" x14ac:dyDescent="0.2">
      <c r="A43" s="24" t="s">
        <v>430</v>
      </c>
      <c r="B43" s="43" t="s">
        <v>183</v>
      </c>
    </row>
    <row r="44" spans="1:2" x14ac:dyDescent="0.2">
      <c r="A44" s="24" t="s">
        <v>97</v>
      </c>
      <c r="B44" s="43" t="s">
        <v>195</v>
      </c>
    </row>
    <row r="45" spans="1:2" x14ac:dyDescent="0.2">
      <c r="A45" s="24" t="s">
        <v>431</v>
      </c>
      <c r="B45" s="43" t="s">
        <v>191</v>
      </c>
    </row>
    <row r="46" spans="1:2" x14ac:dyDescent="0.2">
      <c r="A46" s="24" t="s">
        <v>432</v>
      </c>
      <c r="B46" s="43" t="s">
        <v>196</v>
      </c>
    </row>
    <row r="47" spans="1:2" x14ac:dyDescent="0.2">
      <c r="A47" s="24" t="s">
        <v>27</v>
      </c>
      <c r="B47" s="43" t="s">
        <v>197</v>
      </c>
    </row>
    <row r="48" spans="1:2" x14ac:dyDescent="0.2">
      <c r="A48" s="24" t="s">
        <v>433</v>
      </c>
      <c r="B48" s="43" t="s">
        <v>229</v>
      </c>
    </row>
    <row r="49" spans="1:2" x14ac:dyDescent="0.2">
      <c r="A49" s="24" t="s">
        <v>98</v>
      </c>
      <c r="B49" s="43" t="s">
        <v>198</v>
      </c>
    </row>
    <row r="50" spans="1:2" x14ac:dyDescent="0.2">
      <c r="A50" s="24" t="s">
        <v>434</v>
      </c>
      <c r="B50" s="43" t="s">
        <v>199</v>
      </c>
    </row>
    <row r="51" spans="1:2" x14ac:dyDescent="0.2">
      <c r="A51" s="24" t="s">
        <v>99</v>
      </c>
      <c r="B51" s="43" t="s">
        <v>200</v>
      </c>
    </row>
    <row r="52" spans="1:2" x14ac:dyDescent="0.2">
      <c r="A52" s="24" t="s">
        <v>100</v>
      </c>
      <c r="B52" s="43" t="s">
        <v>201</v>
      </c>
    </row>
    <row r="53" spans="1:2" x14ac:dyDescent="0.2">
      <c r="A53" s="24" t="s">
        <v>101</v>
      </c>
      <c r="B53" s="43" t="s">
        <v>202</v>
      </c>
    </row>
    <row r="54" spans="1:2" x14ac:dyDescent="0.2">
      <c r="A54" s="24" t="s">
        <v>102</v>
      </c>
      <c r="B54" s="43" t="s">
        <v>203</v>
      </c>
    </row>
    <row r="55" spans="1:2" x14ac:dyDescent="0.2">
      <c r="A55" s="24" t="s">
        <v>103</v>
      </c>
      <c r="B55" s="43" t="s">
        <v>204</v>
      </c>
    </row>
    <row r="56" spans="1:2" x14ac:dyDescent="0.2">
      <c r="A56" s="24" t="s">
        <v>435</v>
      </c>
      <c r="B56" s="43" t="s">
        <v>205</v>
      </c>
    </row>
    <row r="57" spans="1:2" x14ac:dyDescent="0.2">
      <c r="A57" s="24" t="s">
        <v>28</v>
      </c>
      <c r="B57" s="43" t="s">
        <v>206</v>
      </c>
    </row>
    <row r="58" spans="1:2" x14ac:dyDescent="0.2">
      <c r="A58" s="24" t="s">
        <v>29</v>
      </c>
      <c r="B58" s="43" t="s">
        <v>207</v>
      </c>
    </row>
    <row r="59" spans="1:2" x14ac:dyDescent="0.2">
      <c r="A59" s="24" t="s">
        <v>104</v>
      </c>
      <c r="B59" s="43" t="s">
        <v>208</v>
      </c>
    </row>
    <row r="60" spans="1:2" x14ac:dyDescent="0.2">
      <c r="A60" s="24" t="s">
        <v>105</v>
      </c>
      <c r="B60" s="43" t="s">
        <v>209</v>
      </c>
    </row>
    <row r="61" spans="1:2" x14ac:dyDescent="0.2">
      <c r="A61" s="24" t="s">
        <v>106</v>
      </c>
      <c r="B61" s="43" t="s">
        <v>210</v>
      </c>
    </row>
    <row r="62" spans="1:2" x14ac:dyDescent="0.2">
      <c r="A62" s="24" t="s">
        <v>107</v>
      </c>
      <c r="B62" s="43" t="s">
        <v>211</v>
      </c>
    </row>
    <row r="63" spans="1:2" x14ac:dyDescent="0.2">
      <c r="A63" s="24" t="s">
        <v>108</v>
      </c>
      <c r="B63" s="43" t="s">
        <v>212</v>
      </c>
    </row>
    <row r="64" spans="1:2" x14ac:dyDescent="0.2">
      <c r="A64" s="24" t="s">
        <v>109</v>
      </c>
      <c r="B64" s="43" t="s">
        <v>213</v>
      </c>
    </row>
    <row r="65" spans="1:2" x14ac:dyDescent="0.2">
      <c r="A65" s="24" t="s">
        <v>30</v>
      </c>
      <c r="B65" s="43" t="s">
        <v>214</v>
      </c>
    </row>
    <row r="66" spans="1:2" x14ac:dyDescent="0.2">
      <c r="A66" s="24" t="s">
        <v>110</v>
      </c>
      <c r="B66" s="43" t="s">
        <v>215</v>
      </c>
    </row>
    <row r="67" spans="1:2" x14ac:dyDescent="0.2">
      <c r="A67" s="24" t="s">
        <v>363</v>
      </c>
      <c r="B67" s="43" t="s">
        <v>241</v>
      </c>
    </row>
    <row r="68" spans="1:2" x14ac:dyDescent="0.2">
      <c r="A68" s="24" t="s">
        <v>111</v>
      </c>
      <c r="B68" s="43" t="s">
        <v>216</v>
      </c>
    </row>
    <row r="69" spans="1:2" x14ac:dyDescent="0.2">
      <c r="A69" s="24" t="s">
        <v>328</v>
      </c>
      <c r="B69" s="43" t="s">
        <v>329</v>
      </c>
    </row>
    <row r="70" spans="1:2" x14ac:dyDescent="0.2">
      <c r="A70" s="24" t="s">
        <v>31</v>
      </c>
      <c r="B70" s="43" t="s">
        <v>217</v>
      </c>
    </row>
    <row r="71" spans="1:2" x14ac:dyDescent="0.2">
      <c r="A71" s="24" t="s">
        <v>436</v>
      </c>
      <c r="B71" s="43" t="s">
        <v>330</v>
      </c>
    </row>
    <row r="72" spans="1:2" x14ac:dyDescent="0.2">
      <c r="A72" s="24" t="s">
        <v>336</v>
      </c>
      <c r="B72" s="43" t="s">
        <v>337</v>
      </c>
    </row>
    <row r="73" spans="1:2" x14ac:dyDescent="0.2">
      <c r="A73" s="24" t="s">
        <v>112</v>
      </c>
      <c r="B73" s="43" t="s">
        <v>218</v>
      </c>
    </row>
    <row r="74" spans="1:2" x14ac:dyDescent="0.2">
      <c r="A74" s="24" t="s">
        <v>32</v>
      </c>
      <c r="B74" s="43" t="s">
        <v>219</v>
      </c>
    </row>
    <row r="75" spans="1:2" x14ac:dyDescent="0.2">
      <c r="A75" s="24" t="s">
        <v>437</v>
      </c>
      <c r="B75" s="43" t="s">
        <v>177</v>
      </c>
    </row>
    <row r="76" spans="1:2" x14ac:dyDescent="0.2">
      <c r="A76" s="24" t="s">
        <v>33</v>
      </c>
      <c r="B76" s="43" t="s">
        <v>220</v>
      </c>
    </row>
    <row r="77" spans="1:2" x14ac:dyDescent="0.2">
      <c r="A77" s="24" t="s">
        <v>438</v>
      </c>
      <c r="B77" s="43" t="s">
        <v>221</v>
      </c>
    </row>
    <row r="78" spans="1:2" x14ac:dyDescent="0.2">
      <c r="A78" s="24" t="s">
        <v>113</v>
      </c>
      <c r="B78" s="43" t="s">
        <v>222</v>
      </c>
    </row>
    <row r="79" spans="1:2" x14ac:dyDescent="0.2">
      <c r="A79" s="24" t="s">
        <v>439</v>
      </c>
      <c r="B79" s="43" t="s">
        <v>181</v>
      </c>
    </row>
    <row r="80" spans="1:2" x14ac:dyDescent="0.2">
      <c r="A80" s="24" t="s">
        <v>34</v>
      </c>
      <c r="B80" s="43" t="s">
        <v>223</v>
      </c>
    </row>
    <row r="81" spans="1:2" x14ac:dyDescent="0.2">
      <c r="A81" s="24" t="s">
        <v>114</v>
      </c>
      <c r="B81" s="43" t="s">
        <v>224</v>
      </c>
    </row>
    <row r="82" spans="1:2" x14ac:dyDescent="0.2">
      <c r="A82" s="24" t="s">
        <v>440</v>
      </c>
      <c r="B82" s="43" t="s">
        <v>225</v>
      </c>
    </row>
    <row r="83" spans="1:2" x14ac:dyDescent="0.2">
      <c r="A83" s="24" t="s">
        <v>364</v>
      </c>
      <c r="B83" s="43" t="s">
        <v>227</v>
      </c>
    </row>
    <row r="84" spans="1:2" x14ac:dyDescent="0.2">
      <c r="A84" s="24" t="s">
        <v>35</v>
      </c>
      <c r="B84" s="43" t="s">
        <v>228</v>
      </c>
    </row>
    <row r="85" spans="1:2" x14ac:dyDescent="0.2">
      <c r="A85" s="24" t="s">
        <v>36</v>
      </c>
      <c r="B85" s="43" t="s">
        <v>230</v>
      </c>
    </row>
    <row r="86" spans="1:2" x14ac:dyDescent="0.2">
      <c r="A86" s="24" t="s">
        <v>37</v>
      </c>
      <c r="B86" s="43" t="s">
        <v>231</v>
      </c>
    </row>
    <row r="87" spans="1:2" x14ac:dyDescent="0.2">
      <c r="A87" s="24" t="s">
        <v>38</v>
      </c>
      <c r="B87" s="43" t="s">
        <v>232</v>
      </c>
    </row>
    <row r="88" spans="1:2" x14ac:dyDescent="0.2">
      <c r="A88" s="24" t="s">
        <v>441</v>
      </c>
      <c r="B88" s="43" t="s">
        <v>233</v>
      </c>
    </row>
    <row r="89" spans="1:2" x14ac:dyDescent="0.2">
      <c r="A89" s="24" t="s">
        <v>39</v>
      </c>
      <c r="B89" s="43" t="s">
        <v>234</v>
      </c>
    </row>
    <row r="90" spans="1:2" x14ac:dyDescent="0.2">
      <c r="A90" s="24" t="s">
        <v>115</v>
      </c>
      <c r="B90" s="43" t="s">
        <v>235</v>
      </c>
    </row>
    <row r="91" spans="1:2" x14ac:dyDescent="0.2">
      <c r="A91" s="24" t="s">
        <v>365</v>
      </c>
      <c r="B91" s="43" t="s">
        <v>192</v>
      </c>
    </row>
    <row r="92" spans="1:2" x14ac:dyDescent="0.2">
      <c r="A92" s="24" t="s">
        <v>116</v>
      </c>
      <c r="B92" s="43" t="s">
        <v>236</v>
      </c>
    </row>
    <row r="93" spans="1:2" x14ac:dyDescent="0.2">
      <c r="A93" s="24" t="s">
        <v>442</v>
      </c>
      <c r="B93" s="43" t="s">
        <v>238</v>
      </c>
    </row>
    <row r="94" spans="1:2" x14ac:dyDescent="0.2">
      <c r="A94" s="24" t="s">
        <v>117</v>
      </c>
      <c r="B94" s="43" t="s">
        <v>239</v>
      </c>
    </row>
    <row r="95" spans="1:2" x14ac:dyDescent="0.2">
      <c r="A95" s="24" t="s">
        <v>443</v>
      </c>
      <c r="B95" s="43" t="s">
        <v>373</v>
      </c>
    </row>
    <row r="96" spans="1:2" x14ac:dyDescent="0.2">
      <c r="A96" s="24" t="s">
        <v>40</v>
      </c>
      <c r="B96" s="43" t="s">
        <v>240</v>
      </c>
    </row>
    <row r="97" spans="1:2" x14ac:dyDescent="0.2">
      <c r="A97" s="24" t="s">
        <v>118</v>
      </c>
      <c r="B97" s="43" t="s">
        <v>242</v>
      </c>
    </row>
    <row r="98" spans="1:2" x14ac:dyDescent="0.2">
      <c r="A98" s="24" t="s">
        <v>41</v>
      </c>
      <c r="B98" s="43" t="s">
        <v>243</v>
      </c>
    </row>
    <row r="99" spans="1:2" x14ac:dyDescent="0.2">
      <c r="A99" s="24" t="s">
        <v>444</v>
      </c>
      <c r="B99" s="43" t="s">
        <v>244</v>
      </c>
    </row>
    <row r="100" spans="1:2" x14ac:dyDescent="0.2">
      <c r="A100" s="24" t="s">
        <v>331</v>
      </c>
      <c r="B100" s="43" t="s">
        <v>332</v>
      </c>
    </row>
    <row r="101" spans="1:2" x14ac:dyDescent="0.2">
      <c r="A101" s="24" t="s">
        <v>42</v>
      </c>
      <c r="B101" s="43" t="s">
        <v>245</v>
      </c>
    </row>
    <row r="102" spans="1:2" x14ac:dyDescent="0.2">
      <c r="A102" s="24" t="s">
        <v>350</v>
      </c>
      <c r="B102" s="43" t="s">
        <v>351</v>
      </c>
    </row>
    <row r="103" spans="1:2" x14ac:dyDescent="0.2">
      <c r="A103" s="24" t="s">
        <v>338</v>
      </c>
      <c r="B103" s="43" t="s">
        <v>339</v>
      </c>
    </row>
    <row r="104" spans="1:2" x14ac:dyDescent="0.2">
      <c r="A104" s="24" t="s">
        <v>359</v>
      </c>
      <c r="B104" s="43" t="s">
        <v>246</v>
      </c>
    </row>
    <row r="105" spans="1:2" x14ac:dyDescent="0.2">
      <c r="A105" s="24" t="s">
        <v>43</v>
      </c>
      <c r="B105" s="43" t="s">
        <v>247</v>
      </c>
    </row>
    <row r="106" spans="1:2" x14ac:dyDescent="0.2">
      <c r="A106" s="24" t="s">
        <v>44</v>
      </c>
      <c r="B106" s="43" t="s">
        <v>248</v>
      </c>
    </row>
    <row r="107" spans="1:2" x14ac:dyDescent="0.2">
      <c r="A107" s="24" t="s">
        <v>445</v>
      </c>
      <c r="B107" s="43" t="s">
        <v>249</v>
      </c>
    </row>
    <row r="108" spans="1:2" x14ac:dyDescent="0.2">
      <c r="A108" s="24" t="s">
        <v>119</v>
      </c>
      <c r="B108" s="43" t="s">
        <v>250</v>
      </c>
    </row>
    <row r="109" spans="1:2" x14ac:dyDescent="0.2">
      <c r="A109" s="24" t="s">
        <v>340</v>
      </c>
      <c r="B109" s="43" t="s">
        <v>341</v>
      </c>
    </row>
    <row r="110" spans="1:2" x14ac:dyDescent="0.2">
      <c r="A110" s="24" t="s">
        <v>120</v>
      </c>
      <c r="B110" s="43" t="s">
        <v>251</v>
      </c>
    </row>
    <row r="111" spans="1:2" x14ac:dyDescent="0.2">
      <c r="A111" s="24" t="s">
        <v>121</v>
      </c>
      <c r="B111" s="43" t="s">
        <v>252</v>
      </c>
    </row>
    <row r="112" spans="1:2" x14ac:dyDescent="0.2">
      <c r="A112" s="24" t="s">
        <v>446</v>
      </c>
      <c r="B112" s="43" t="s">
        <v>254</v>
      </c>
    </row>
    <row r="113" spans="1:2" x14ac:dyDescent="0.2">
      <c r="A113" s="24" t="s">
        <v>122</v>
      </c>
      <c r="B113" s="43" t="s">
        <v>255</v>
      </c>
    </row>
    <row r="114" spans="1:2" x14ac:dyDescent="0.2">
      <c r="A114" s="24" t="s">
        <v>45</v>
      </c>
      <c r="B114" s="43" t="s">
        <v>256</v>
      </c>
    </row>
    <row r="115" spans="1:2" x14ac:dyDescent="0.2">
      <c r="A115" s="24" t="s">
        <v>123</v>
      </c>
      <c r="B115" s="43" t="s">
        <v>257</v>
      </c>
    </row>
    <row r="116" spans="1:2" x14ac:dyDescent="0.2">
      <c r="A116" s="24" t="s">
        <v>447</v>
      </c>
      <c r="B116" s="43" t="s">
        <v>258</v>
      </c>
    </row>
    <row r="117" spans="1:2" x14ac:dyDescent="0.2">
      <c r="A117" s="24" t="s">
        <v>124</v>
      </c>
      <c r="B117" s="43" t="s">
        <v>259</v>
      </c>
    </row>
    <row r="118" spans="1:2" x14ac:dyDescent="0.2">
      <c r="A118" s="24" t="s">
        <v>358</v>
      </c>
      <c r="B118" s="43" t="s">
        <v>374</v>
      </c>
    </row>
    <row r="119" spans="1:2" x14ac:dyDescent="0.2">
      <c r="A119" s="24" t="s">
        <v>366</v>
      </c>
      <c r="B119" s="43" t="s">
        <v>253</v>
      </c>
    </row>
    <row r="120" spans="1:2" x14ac:dyDescent="0.2">
      <c r="A120" s="24" t="s">
        <v>125</v>
      </c>
      <c r="B120" s="43" t="s">
        <v>260</v>
      </c>
    </row>
    <row r="121" spans="1:2" x14ac:dyDescent="0.2">
      <c r="A121" s="24" t="s">
        <v>126</v>
      </c>
      <c r="B121" s="43" t="s">
        <v>262</v>
      </c>
    </row>
    <row r="122" spans="1:2" x14ac:dyDescent="0.2">
      <c r="A122" s="24" t="s">
        <v>448</v>
      </c>
      <c r="B122" s="43" t="s">
        <v>261</v>
      </c>
    </row>
    <row r="123" spans="1:2" x14ac:dyDescent="0.2">
      <c r="A123" s="24" t="s">
        <v>449</v>
      </c>
      <c r="B123" s="43" t="s">
        <v>263</v>
      </c>
    </row>
    <row r="124" spans="1:2" x14ac:dyDescent="0.2">
      <c r="A124" s="24" t="s">
        <v>46</v>
      </c>
      <c r="B124" s="43" t="s">
        <v>264</v>
      </c>
    </row>
    <row r="125" spans="1:2" x14ac:dyDescent="0.2">
      <c r="A125" s="60" t="s">
        <v>450</v>
      </c>
      <c r="B125" s="43" t="s">
        <v>451</v>
      </c>
    </row>
    <row r="126" spans="1:2" x14ac:dyDescent="0.2">
      <c r="A126" s="24" t="s">
        <v>127</v>
      </c>
      <c r="B126" s="43" t="s">
        <v>265</v>
      </c>
    </row>
    <row r="127" spans="1:2" x14ac:dyDescent="0.2">
      <c r="A127" s="24" t="s">
        <v>452</v>
      </c>
      <c r="B127" s="43" t="s">
        <v>266</v>
      </c>
    </row>
    <row r="128" spans="1:2" x14ac:dyDescent="0.2">
      <c r="A128" s="24" t="s">
        <v>47</v>
      </c>
      <c r="B128" s="43" t="s">
        <v>267</v>
      </c>
    </row>
    <row r="129" spans="1:2" x14ac:dyDescent="0.2">
      <c r="A129" s="24" t="s">
        <v>352</v>
      </c>
      <c r="B129" s="43" t="s">
        <v>353</v>
      </c>
    </row>
    <row r="130" spans="1:2" x14ac:dyDescent="0.2">
      <c r="A130" s="24" t="s">
        <v>453</v>
      </c>
      <c r="B130" s="43" t="s">
        <v>268</v>
      </c>
    </row>
    <row r="131" spans="1:2" x14ac:dyDescent="0.2">
      <c r="A131" s="24" t="s">
        <v>367</v>
      </c>
      <c r="B131" s="43" t="s">
        <v>375</v>
      </c>
    </row>
    <row r="132" spans="1:2" x14ac:dyDescent="0.2">
      <c r="A132" s="24" t="s">
        <v>128</v>
      </c>
      <c r="B132" s="43" t="s">
        <v>269</v>
      </c>
    </row>
    <row r="133" spans="1:2" x14ac:dyDescent="0.2">
      <c r="A133" s="24" t="s">
        <v>129</v>
      </c>
      <c r="B133" s="43" t="s">
        <v>270</v>
      </c>
    </row>
    <row r="134" spans="1:2" x14ac:dyDescent="0.2">
      <c r="A134" s="24" t="s">
        <v>130</v>
      </c>
      <c r="B134" s="43" t="s">
        <v>271</v>
      </c>
    </row>
    <row r="135" spans="1:2" x14ac:dyDescent="0.2">
      <c r="A135" s="24" t="s">
        <v>454</v>
      </c>
      <c r="B135" s="43" t="s">
        <v>272</v>
      </c>
    </row>
    <row r="136" spans="1:2" x14ac:dyDescent="0.2">
      <c r="A136" s="24" t="s">
        <v>131</v>
      </c>
      <c r="B136" s="43" t="s">
        <v>273</v>
      </c>
    </row>
    <row r="137" spans="1:2" x14ac:dyDescent="0.2">
      <c r="A137" s="24" t="s">
        <v>455</v>
      </c>
      <c r="B137" s="43" t="s">
        <v>274</v>
      </c>
    </row>
    <row r="138" spans="1:2" x14ac:dyDescent="0.2">
      <c r="A138" s="24" t="s">
        <v>132</v>
      </c>
      <c r="B138" s="43" t="s">
        <v>275</v>
      </c>
    </row>
    <row r="139" spans="1:2" x14ac:dyDescent="0.2">
      <c r="A139" s="24" t="s">
        <v>133</v>
      </c>
      <c r="B139" s="43" t="s">
        <v>276</v>
      </c>
    </row>
    <row r="140" spans="1:2" x14ac:dyDescent="0.2">
      <c r="A140" s="24" t="s">
        <v>134</v>
      </c>
      <c r="B140" s="43" t="s">
        <v>277</v>
      </c>
    </row>
    <row r="141" spans="1:2" x14ac:dyDescent="0.2">
      <c r="A141" s="24" t="s">
        <v>135</v>
      </c>
      <c r="B141" s="43" t="s">
        <v>456</v>
      </c>
    </row>
    <row r="142" spans="1:2" x14ac:dyDescent="0.2">
      <c r="A142" s="24" t="s">
        <v>457</v>
      </c>
      <c r="B142" s="43" t="s">
        <v>278</v>
      </c>
    </row>
    <row r="143" spans="1:2" x14ac:dyDescent="0.2">
      <c r="A143" s="24" t="s">
        <v>136</v>
      </c>
      <c r="B143" s="43" t="s">
        <v>279</v>
      </c>
    </row>
    <row r="144" spans="1:2" x14ac:dyDescent="0.2">
      <c r="A144" s="24" t="s">
        <v>458</v>
      </c>
      <c r="B144" s="43" t="s">
        <v>310</v>
      </c>
    </row>
    <row r="145" spans="1:2" x14ac:dyDescent="0.2">
      <c r="A145" s="24" t="s">
        <v>48</v>
      </c>
      <c r="B145" s="43" t="s">
        <v>281</v>
      </c>
    </row>
    <row r="146" spans="1:2" x14ac:dyDescent="0.2">
      <c r="A146" s="24" t="s">
        <v>342</v>
      </c>
      <c r="B146" s="43" t="s">
        <v>280</v>
      </c>
    </row>
    <row r="147" spans="1:2" x14ac:dyDescent="0.2">
      <c r="A147" s="24" t="s">
        <v>137</v>
      </c>
      <c r="B147" s="43" t="s">
        <v>282</v>
      </c>
    </row>
    <row r="148" spans="1:2" x14ac:dyDescent="0.2">
      <c r="A148" s="24" t="s">
        <v>49</v>
      </c>
      <c r="B148" s="43" t="s">
        <v>283</v>
      </c>
    </row>
    <row r="149" spans="1:2" x14ac:dyDescent="0.2">
      <c r="A149" s="24" t="s">
        <v>354</v>
      </c>
      <c r="B149" s="43" t="s">
        <v>355</v>
      </c>
    </row>
    <row r="150" spans="1:2" x14ac:dyDescent="0.2">
      <c r="A150" s="24" t="s">
        <v>343</v>
      </c>
      <c r="B150" s="43" t="s">
        <v>344</v>
      </c>
    </row>
    <row r="151" spans="1:2" x14ac:dyDescent="0.2">
      <c r="A151" s="24" t="s">
        <v>138</v>
      </c>
      <c r="B151" s="43" t="s">
        <v>284</v>
      </c>
    </row>
    <row r="152" spans="1:2" x14ac:dyDescent="0.2">
      <c r="A152" s="24" t="s">
        <v>459</v>
      </c>
      <c r="B152" s="43" t="s">
        <v>460</v>
      </c>
    </row>
    <row r="153" spans="1:2" x14ac:dyDescent="0.2">
      <c r="A153" s="24" t="s">
        <v>139</v>
      </c>
      <c r="B153" s="43" t="s">
        <v>285</v>
      </c>
    </row>
    <row r="154" spans="1:2" x14ac:dyDescent="0.2">
      <c r="A154" s="24" t="s">
        <v>140</v>
      </c>
      <c r="B154" s="43" t="s">
        <v>286</v>
      </c>
    </row>
    <row r="155" spans="1:2" x14ac:dyDescent="0.2">
      <c r="A155" s="24" t="s">
        <v>368</v>
      </c>
      <c r="B155" s="43" t="s">
        <v>287</v>
      </c>
    </row>
    <row r="156" spans="1:2" x14ac:dyDescent="0.2">
      <c r="A156" s="24" t="s">
        <v>141</v>
      </c>
      <c r="B156" s="43" t="s">
        <v>288</v>
      </c>
    </row>
    <row r="157" spans="1:2" x14ac:dyDescent="0.2">
      <c r="A157" s="24" t="s">
        <v>461</v>
      </c>
      <c r="B157" s="43" t="s">
        <v>462</v>
      </c>
    </row>
    <row r="158" spans="1:2" x14ac:dyDescent="0.2">
      <c r="A158" s="24" t="s">
        <v>463</v>
      </c>
      <c r="B158" s="43" t="s">
        <v>289</v>
      </c>
    </row>
    <row r="159" spans="1:2" x14ac:dyDescent="0.2">
      <c r="A159" s="24" t="s">
        <v>50</v>
      </c>
      <c r="B159" s="43" t="s">
        <v>290</v>
      </c>
    </row>
    <row r="160" spans="1:2" x14ac:dyDescent="0.2">
      <c r="A160" s="24" t="s">
        <v>51</v>
      </c>
      <c r="B160" s="43" t="s">
        <v>291</v>
      </c>
    </row>
    <row r="161" spans="1:2" x14ac:dyDescent="0.2">
      <c r="A161" s="24" t="s">
        <v>142</v>
      </c>
      <c r="B161" s="43" t="s">
        <v>292</v>
      </c>
    </row>
    <row r="162" spans="1:2" x14ac:dyDescent="0.2">
      <c r="A162" s="24" t="s">
        <v>52</v>
      </c>
      <c r="B162" s="43" t="s">
        <v>293</v>
      </c>
    </row>
    <row r="163" spans="1:2" x14ac:dyDescent="0.2">
      <c r="A163" s="24" t="s">
        <v>53</v>
      </c>
      <c r="B163" s="43" t="s">
        <v>294</v>
      </c>
    </row>
    <row r="164" spans="1:2" x14ac:dyDescent="0.2">
      <c r="A164" s="24" t="s">
        <v>143</v>
      </c>
      <c r="B164" s="43" t="s">
        <v>295</v>
      </c>
    </row>
    <row r="165" spans="1:2" x14ac:dyDescent="0.2">
      <c r="A165" s="24" t="s">
        <v>144</v>
      </c>
      <c r="B165" s="43" t="s">
        <v>296</v>
      </c>
    </row>
    <row r="166" spans="1:2" x14ac:dyDescent="0.2">
      <c r="A166" s="24" t="s">
        <v>54</v>
      </c>
      <c r="B166" s="43" t="s">
        <v>297</v>
      </c>
    </row>
    <row r="167" spans="1:2" x14ac:dyDescent="0.2">
      <c r="A167" s="24" t="s">
        <v>55</v>
      </c>
      <c r="B167" s="43" t="s">
        <v>298</v>
      </c>
    </row>
    <row r="168" spans="1:2" x14ac:dyDescent="0.2">
      <c r="A168" s="24" t="s">
        <v>56</v>
      </c>
      <c r="B168" s="43" t="s">
        <v>299</v>
      </c>
    </row>
    <row r="169" spans="1:2" x14ac:dyDescent="0.2">
      <c r="A169" s="24" t="s">
        <v>57</v>
      </c>
      <c r="B169" s="43" t="s">
        <v>300</v>
      </c>
    </row>
    <row r="170" spans="1:2" x14ac:dyDescent="0.2">
      <c r="A170" s="24" t="s">
        <v>145</v>
      </c>
      <c r="B170" s="43" t="s">
        <v>301</v>
      </c>
    </row>
    <row r="171" spans="1:2" x14ac:dyDescent="0.2">
      <c r="A171" s="24" t="s">
        <v>146</v>
      </c>
      <c r="B171" s="43" t="s">
        <v>302</v>
      </c>
    </row>
    <row r="172" spans="1:2" x14ac:dyDescent="0.2">
      <c r="A172" s="24" t="s">
        <v>147</v>
      </c>
      <c r="B172" s="43" t="s">
        <v>303</v>
      </c>
    </row>
    <row r="173" spans="1:2" x14ac:dyDescent="0.2">
      <c r="A173" s="24" t="s">
        <v>148</v>
      </c>
      <c r="B173" s="43" t="s">
        <v>304</v>
      </c>
    </row>
    <row r="174" spans="1:2" x14ac:dyDescent="0.2">
      <c r="A174" s="24" t="s">
        <v>464</v>
      </c>
      <c r="B174" s="43" t="s">
        <v>305</v>
      </c>
    </row>
    <row r="175" spans="1:2" x14ac:dyDescent="0.2">
      <c r="A175" s="24" t="s">
        <v>58</v>
      </c>
      <c r="B175" s="43" t="s">
        <v>306</v>
      </c>
    </row>
    <row r="176" spans="1:2" x14ac:dyDescent="0.2">
      <c r="A176" s="24" t="s">
        <v>465</v>
      </c>
      <c r="B176" s="43" t="s">
        <v>307</v>
      </c>
    </row>
    <row r="177" spans="1:2" x14ac:dyDescent="0.2">
      <c r="A177" s="24" t="s">
        <v>149</v>
      </c>
      <c r="B177" s="43" t="s">
        <v>308</v>
      </c>
    </row>
    <row r="178" spans="1:2" x14ac:dyDescent="0.2">
      <c r="A178" s="24" t="s">
        <v>345</v>
      </c>
      <c r="B178" s="43" t="s">
        <v>346</v>
      </c>
    </row>
    <row r="179" spans="1:2" x14ac:dyDescent="0.2">
      <c r="A179" s="24" t="s">
        <v>150</v>
      </c>
      <c r="B179" s="43" t="s">
        <v>309</v>
      </c>
    </row>
    <row r="180" spans="1:2" x14ac:dyDescent="0.2">
      <c r="A180" s="24" t="s">
        <v>151</v>
      </c>
      <c r="B180" s="43" t="s">
        <v>311</v>
      </c>
    </row>
    <row r="181" spans="1:2" x14ac:dyDescent="0.2">
      <c r="A181" s="24" t="s">
        <v>152</v>
      </c>
      <c r="B181" s="43" t="s">
        <v>312</v>
      </c>
    </row>
    <row r="182" spans="1:2" x14ac:dyDescent="0.2">
      <c r="A182" s="24" t="s">
        <v>347</v>
      </c>
      <c r="B182" s="43" t="s">
        <v>171</v>
      </c>
    </row>
    <row r="183" spans="1:2" x14ac:dyDescent="0.2">
      <c r="A183" s="24" t="s">
        <v>153</v>
      </c>
      <c r="B183" s="43" t="s">
        <v>313</v>
      </c>
    </row>
    <row r="184" spans="1:2" x14ac:dyDescent="0.2">
      <c r="A184" s="24" t="s">
        <v>154</v>
      </c>
      <c r="B184" s="43" t="s">
        <v>314</v>
      </c>
    </row>
    <row r="185" spans="1:2" x14ac:dyDescent="0.2">
      <c r="A185" s="24" t="s">
        <v>348</v>
      </c>
      <c r="B185" s="43" t="s">
        <v>349</v>
      </c>
    </row>
    <row r="186" spans="1:2" x14ac:dyDescent="0.2">
      <c r="A186" s="24" t="s">
        <v>155</v>
      </c>
      <c r="B186" s="43" t="s">
        <v>315</v>
      </c>
    </row>
    <row r="187" spans="1:2" x14ac:dyDescent="0.2">
      <c r="A187" s="24" t="s">
        <v>156</v>
      </c>
      <c r="B187" s="43" t="s">
        <v>316</v>
      </c>
    </row>
    <row r="188" spans="1:2" x14ac:dyDescent="0.2">
      <c r="A188" s="24" t="s">
        <v>157</v>
      </c>
      <c r="B188" s="43" t="s">
        <v>317</v>
      </c>
    </row>
    <row r="189" spans="1:2" x14ac:dyDescent="0.2">
      <c r="A189" s="24" t="s">
        <v>158</v>
      </c>
      <c r="B189" s="43" t="s">
        <v>318</v>
      </c>
    </row>
    <row r="190" spans="1:2" x14ac:dyDescent="0.2">
      <c r="A190" s="24" t="s">
        <v>159</v>
      </c>
      <c r="B190" s="43" t="s">
        <v>319</v>
      </c>
    </row>
    <row r="191" spans="1:2" x14ac:dyDescent="0.2">
      <c r="A191" s="24" t="s">
        <v>59</v>
      </c>
      <c r="B191" s="43" t="s">
        <v>320</v>
      </c>
    </row>
    <row r="192" spans="1:2" x14ac:dyDescent="0.2">
      <c r="A192" s="24" t="s">
        <v>160</v>
      </c>
      <c r="B192" s="43" t="s">
        <v>321</v>
      </c>
    </row>
    <row r="193" spans="1:2" x14ac:dyDescent="0.2">
      <c r="A193" s="24" t="s">
        <v>369</v>
      </c>
      <c r="B193" s="43" t="s">
        <v>376</v>
      </c>
    </row>
    <row r="194" spans="1:2" x14ac:dyDescent="0.2">
      <c r="A194" s="24" t="s">
        <v>161</v>
      </c>
      <c r="B194" s="43" t="s">
        <v>322</v>
      </c>
    </row>
    <row r="195" spans="1:2" x14ac:dyDescent="0.2">
      <c r="A195" s="24" t="s">
        <v>370</v>
      </c>
      <c r="B195" s="43" t="s">
        <v>237</v>
      </c>
    </row>
    <row r="196" spans="1:2" x14ac:dyDescent="0.2">
      <c r="A196" s="24"/>
      <c r="B196" s="60"/>
    </row>
    <row r="197" spans="1:2" x14ac:dyDescent="0.2">
      <c r="A197" s="24"/>
      <c r="B197" s="60"/>
    </row>
    <row r="198" spans="1:2" x14ac:dyDescent="0.2">
      <c r="A198" s="24"/>
      <c r="B198" s="60"/>
    </row>
    <row r="199" spans="1:2" x14ac:dyDescent="0.2">
      <c r="A199" s="24"/>
      <c r="B199" s="60"/>
    </row>
    <row r="200" spans="1:2" x14ac:dyDescent="0.2">
      <c r="A200" s="24"/>
      <c r="B200" s="60"/>
    </row>
    <row r="201" spans="1:2" x14ac:dyDescent="0.2">
      <c r="A201" s="24"/>
      <c r="B201" s="60"/>
    </row>
    <row r="202" spans="1:2" x14ac:dyDescent="0.2">
      <c r="A202" s="24"/>
      <c r="B202" s="60"/>
    </row>
    <row r="203" spans="1:2" x14ac:dyDescent="0.2">
      <c r="A203" s="24"/>
      <c r="B203" s="60"/>
    </row>
    <row r="204" spans="1:2" x14ac:dyDescent="0.2">
      <c r="A204" s="24"/>
      <c r="B204" s="60"/>
    </row>
    <row r="205" spans="1:2" x14ac:dyDescent="0.2">
      <c r="A205" s="24"/>
      <c r="B205" s="60"/>
    </row>
    <row r="206" spans="1:2" x14ac:dyDescent="0.2">
      <c r="A206" s="60"/>
      <c r="B206" s="60"/>
    </row>
    <row r="207" spans="1:2" x14ac:dyDescent="0.2">
      <c r="A207" s="24"/>
      <c r="B207" s="24"/>
    </row>
    <row r="208" spans="1:2" x14ac:dyDescent="0.2">
      <c r="A208" s="24"/>
      <c r="B208" s="24"/>
    </row>
    <row r="209" spans="1:2" x14ac:dyDescent="0.2">
      <c r="A209" s="24"/>
      <c r="B209" s="24"/>
    </row>
    <row r="210" spans="1:2" x14ac:dyDescent="0.2">
      <c r="A210" s="24"/>
      <c r="B210" s="24"/>
    </row>
    <row r="211" spans="1:2" x14ac:dyDescent="0.2">
      <c r="A211" s="24"/>
      <c r="B211" s="24"/>
    </row>
    <row r="212" spans="1:2" x14ac:dyDescent="0.2">
      <c r="A212" s="24"/>
      <c r="B212" s="24"/>
    </row>
    <row r="213" spans="1:2" x14ac:dyDescent="0.2">
      <c r="A213" s="24"/>
      <c r="B213" s="24"/>
    </row>
    <row r="214" spans="1:2" x14ac:dyDescent="0.2">
      <c r="A214" s="24"/>
      <c r="B214" s="24"/>
    </row>
    <row r="215" spans="1:2" x14ac:dyDescent="0.2">
      <c r="A215" s="24"/>
      <c r="B215" s="24"/>
    </row>
    <row r="216" spans="1:2" x14ac:dyDescent="0.2">
      <c r="A216" s="24"/>
      <c r="B216" s="24"/>
    </row>
    <row r="217" spans="1:2" x14ac:dyDescent="0.2">
      <c r="A217" s="24"/>
      <c r="B217" s="24"/>
    </row>
    <row r="218" spans="1:2" x14ac:dyDescent="0.2">
      <c r="A218" s="24"/>
      <c r="B218" s="24"/>
    </row>
    <row r="219" spans="1:2" x14ac:dyDescent="0.2">
      <c r="A219" s="24"/>
      <c r="B219" s="24"/>
    </row>
    <row r="220" spans="1:2" x14ac:dyDescent="0.2">
      <c r="A220" s="24"/>
      <c r="B220" s="24"/>
    </row>
    <row r="221" spans="1:2" x14ac:dyDescent="0.2">
      <c r="A221" s="24"/>
      <c r="B221" s="24"/>
    </row>
    <row r="222" spans="1:2" x14ac:dyDescent="0.2">
      <c r="A222" s="24"/>
      <c r="B222" s="24"/>
    </row>
    <row r="223" spans="1:2" x14ac:dyDescent="0.2">
      <c r="A223" s="24"/>
      <c r="B223" s="24"/>
    </row>
    <row r="224" spans="1:2" x14ac:dyDescent="0.2">
      <c r="A224" s="24"/>
      <c r="B224" s="24"/>
    </row>
    <row r="225" spans="1:2" x14ac:dyDescent="0.2">
      <c r="A225" s="24"/>
      <c r="B225" s="24"/>
    </row>
    <row r="226" spans="1:2" x14ac:dyDescent="0.2">
      <c r="A226" s="24"/>
      <c r="B226" s="24"/>
    </row>
    <row r="227" spans="1:2" x14ac:dyDescent="0.2">
      <c r="A227" s="24"/>
      <c r="B227" s="24"/>
    </row>
    <row r="228" spans="1:2" x14ac:dyDescent="0.2">
      <c r="A228" s="24"/>
      <c r="B228" s="24"/>
    </row>
    <row r="229" spans="1:2" x14ac:dyDescent="0.2">
      <c r="A229" s="24"/>
      <c r="B229" s="24"/>
    </row>
    <row r="230" spans="1:2" x14ac:dyDescent="0.2">
      <c r="A230" s="24"/>
      <c r="B230" s="24"/>
    </row>
    <row r="231" spans="1:2" x14ac:dyDescent="0.2">
      <c r="A231" s="24"/>
      <c r="B231" s="24"/>
    </row>
    <row r="232" spans="1:2" x14ac:dyDescent="0.2">
      <c r="A232" s="24"/>
      <c r="B232" s="24"/>
    </row>
    <row r="233" spans="1:2" x14ac:dyDescent="0.2">
      <c r="A233" s="24"/>
      <c r="B233" s="24"/>
    </row>
    <row r="234" spans="1:2" x14ac:dyDescent="0.2">
      <c r="A234" s="24"/>
      <c r="B234" s="24"/>
    </row>
    <row r="235" spans="1:2" x14ac:dyDescent="0.2">
      <c r="A235" s="24"/>
      <c r="B235" s="24"/>
    </row>
  </sheetData>
  <sheetProtection algorithmName="SHA-512" hashValue="ugGAUw2NS3tdKV4lkeI49SSx364fL6Zh6b1iF72aRuEaN754rbxUpwY0ako18wvirMo2/rQ7+uUZWJWCyU5KmA==" saltValue="rdqkXBokLL/kpi8ASY5Q6w==" spinCount="100000" sheet="1" formatCells="0" formatColumns="0" formatRows="0"/>
  <mergeCells count="2">
    <mergeCell ref="A9:A10"/>
    <mergeCell ref="B9:B10"/>
  </mergeCells>
  <phoneticPr fontId="0" type="noConversion"/>
  <pageMargins left="0.78740157499999996" right="0.78740157499999996" top="0.984251969" bottom="0.984251969" header="0.4921259845" footer="0.492125984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U</vt:lpstr>
      <vt:lpstr>HH_Preis</vt:lpstr>
      <vt:lpstr>JJ_Abg</vt:lpstr>
      <vt:lpstr>JJ_Anz</vt:lpstr>
      <vt:lpstr>JJ_BAMM</vt:lpstr>
      <vt:lpstr>L</vt:lpstr>
    </vt:vector>
  </TitlesOfParts>
  <Company>E-Control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ssh</dc:creator>
  <cp:lastModifiedBy>Steiner Esther</cp:lastModifiedBy>
  <cp:lastPrinted>2008-01-16T14:45:22Z</cp:lastPrinted>
  <dcterms:created xsi:type="dcterms:W3CDTF">2007-12-18T14:27:55Z</dcterms:created>
  <dcterms:modified xsi:type="dcterms:W3CDTF">2018-07-05T12:04:12Z</dcterms:modified>
</cp:coreProperties>
</file>