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codeName="DieseArbeitsmappe"/>
  <xr:revisionPtr revIDLastSave="0" documentId="13_ncr:1_{9D78E321-161D-4213-91F5-C596C5CFC37F}" xr6:coauthVersionLast="47" xr6:coauthVersionMax="47" xr10:uidLastSave="{00000000-0000-0000-0000-000000000000}"/>
  <bookViews>
    <workbookView xWindow="-108" yWindow="-108" windowWidth="41496" windowHeight="16896" xr2:uid="{00000000-000D-0000-FFFF-FFFF00000000}"/>
  </bookViews>
  <sheets>
    <sheet name="U" sheetId="6" r:id="rId1"/>
    <sheet name="TT_Sp" sheetId="26" r:id="rId2"/>
    <sheet name="JJ_SpAnl" sheetId="32" r:id="rId3"/>
    <sheet name="L" sheetId="16" r:id="rId4"/>
  </sheets>
  <definedNames>
    <definedName name="_xlnm._FilterDatabase" localSheetId="1" hidden="1">TT_Sp!#REF!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1" i="26" l="1"/>
  <c r="A5" i="32"/>
  <c r="H376" i="26" l="1"/>
  <c r="H375" i="26"/>
  <c r="H374" i="26"/>
  <c r="H373" i="26"/>
  <c r="H372" i="26"/>
  <c r="H371" i="26"/>
  <c r="H370" i="26"/>
  <c r="H369" i="26"/>
  <c r="H368" i="26"/>
  <c r="H367" i="26"/>
  <c r="H366" i="26"/>
  <c r="H365" i="26"/>
  <c r="H364" i="26"/>
  <c r="H363" i="26"/>
  <c r="H362" i="26"/>
  <c r="H361" i="26"/>
  <c r="H360" i="26"/>
  <c r="H359" i="26"/>
  <c r="H358" i="26"/>
  <c r="H357" i="26"/>
  <c r="H356" i="26"/>
  <c r="H355" i="26"/>
  <c r="H354" i="26"/>
  <c r="H353" i="26"/>
  <c r="H352" i="26"/>
  <c r="H351" i="26"/>
  <c r="H350" i="26"/>
  <c r="H349" i="26"/>
  <c r="H348" i="26"/>
  <c r="H347" i="26"/>
  <c r="H346" i="26"/>
  <c r="H345" i="26"/>
  <c r="H344" i="26"/>
  <c r="H343" i="26"/>
  <c r="H342" i="26"/>
  <c r="H341" i="26"/>
  <c r="H340" i="26"/>
  <c r="H339" i="26"/>
  <c r="H338" i="26"/>
  <c r="H337" i="26"/>
  <c r="H336" i="26"/>
  <c r="H335" i="26"/>
  <c r="H334" i="26"/>
  <c r="H333" i="26"/>
  <c r="H332" i="26"/>
  <c r="H331" i="26"/>
  <c r="H330" i="26"/>
  <c r="H329" i="26"/>
  <c r="H328" i="26"/>
  <c r="H327" i="26"/>
  <c r="H326" i="26"/>
  <c r="H325" i="26"/>
  <c r="H324" i="26"/>
  <c r="H323" i="26"/>
  <c r="H322" i="26"/>
  <c r="H321" i="26"/>
  <c r="H320" i="26"/>
  <c r="H319" i="26"/>
  <c r="H318" i="26"/>
  <c r="H317" i="26"/>
  <c r="H316" i="26"/>
  <c r="H315" i="26"/>
  <c r="H314" i="26"/>
  <c r="H313" i="26"/>
  <c r="H312" i="26"/>
  <c r="H311" i="26"/>
  <c r="H310" i="26"/>
  <c r="H309" i="26"/>
  <c r="H308" i="26"/>
  <c r="H307" i="26"/>
  <c r="H306" i="26"/>
  <c r="H305" i="26"/>
  <c r="H304" i="26"/>
  <c r="H303" i="26"/>
  <c r="H302" i="26"/>
  <c r="H301" i="26"/>
  <c r="H300" i="26"/>
  <c r="H299" i="26"/>
  <c r="H298" i="26"/>
  <c r="H297" i="26"/>
  <c r="H296" i="26"/>
  <c r="H295" i="26"/>
  <c r="H294" i="26"/>
  <c r="H293" i="26"/>
  <c r="H292" i="26"/>
  <c r="H291" i="26"/>
  <c r="H290" i="26"/>
  <c r="H289" i="26"/>
  <c r="H288" i="26"/>
  <c r="H287" i="26"/>
  <c r="H286" i="26"/>
  <c r="H285" i="26"/>
  <c r="H284" i="26"/>
  <c r="H283" i="26"/>
  <c r="H282" i="26"/>
  <c r="H281" i="26"/>
  <c r="H280" i="26"/>
  <c r="H279" i="26"/>
  <c r="H278" i="26"/>
  <c r="H277" i="26"/>
  <c r="H276" i="26"/>
  <c r="H275" i="26"/>
  <c r="H274" i="26"/>
  <c r="H273" i="26"/>
  <c r="H272" i="26"/>
  <c r="H271" i="26"/>
  <c r="H270" i="26"/>
  <c r="H269" i="26"/>
  <c r="H268" i="26"/>
  <c r="H267" i="26"/>
  <c r="H266" i="26"/>
  <c r="H265" i="26"/>
  <c r="H264" i="26"/>
  <c r="H263" i="26"/>
  <c r="H262" i="26"/>
  <c r="H261" i="26"/>
  <c r="H260" i="26"/>
  <c r="H259" i="26"/>
  <c r="H258" i="26"/>
  <c r="H257" i="26"/>
  <c r="H256" i="26"/>
  <c r="H255" i="26"/>
  <c r="H254" i="26"/>
  <c r="H253" i="26"/>
  <c r="H252" i="26"/>
  <c r="H251" i="26"/>
  <c r="H250" i="26"/>
  <c r="H249" i="26"/>
  <c r="H248" i="26"/>
  <c r="H247" i="26"/>
  <c r="H246" i="26"/>
  <c r="H245" i="26"/>
  <c r="H244" i="26"/>
  <c r="H243" i="26"/>
  <c r="H242" i="26"/>
  <c r="H241" i="26"/>
  <c r="H240" i="26"/>
  <c r="H239" i="26"/>
  <c r="H238" i="26"/>
  <c r="H237" i="26"/>
  <c r="H236" i="26"/>
  <c r="H235" i="26"/>
  <c r="H234" i="26"/>
  <c r="H233" i="26"/>
  <c r="H232" i="26"/>
  <c r="H231" i="26"/>
  <c r="H230" i="26"/>
  <c r="H229" i="26"/>
  <c r="H228" i="26"/>
  <c r="H227" i="26"/>
  <c r="H226" i="26"/>
  <c r="H225" i="26"/>
  <c r="H224" i="26"/>
  <c r="H223" i="26"/>
  <c r="H222" i="26"/>
  <c r="H221" i="26"/>
  <c r="H220" i="26"/>
  <c r="H219" i="26"/>
  <c r="H218" i="26"/>
  <c r="H217" i="26"/>
  <c r="H216" i="26"/>
  <c r="H215" i="26"/>
  <c r="H214" i="26"/>
  <c r="H213" i="26"/>
  <c r="H212" i="26"/>
  <c r="H211" i="26"/>
  <c r="H210" i="26"/>
  <c r="H209" i="26"/>
  <c r="H208" i="26"/>
  <c r="H207" i="26"/>
  <c r="H206" i="26"/>
  <c r="H205" i="26"/>
  <c r="H204" i="26"/>
  <c r="H203" i="26"/>
  <c r="H202" i="26"/>
  <c r="H201" i="26"/>
  <c r="H200" i="26"/>
  <c r="H199" i="26"/>
  <c r="H198" i="26"/>
  <c r="H197" i="26"/>
  <c r="H196" i="26"/>
  <c r="H195" i="26"/>
  <c r="H194" i="26"/>
  <c r="H193" i="26"/>
  <c r="H192" i="26"/>
  <c r="H191" i="26"/>
  <c r="H190" i="26"/>
  <c r="H189" i="26"/>
  <c r="H188" i="26"/>
  <c r="H187" i="26"/>
  <c r="H186" i="26"/>
  <c r="H185" i="26"/>
  <c r="H184" i="26"/>
  <c r="H183" i="26"/>
  <c r="H182" i="26"/>
  <c r="H181" i="26"/>
  <c r="H180" i="26"/>
  <c r="H179" i="26"/>
  <c r="H178" i="26"/>
  <c r="H177" i="26"/>
  <c r="H176" i="26"/>
  <c r="H175" i="26"/>
  <c r="H174" i="26"/>
  <c r="H173" i="26"/>
  <c r="H172" i="26"/>
  <c r="H171" i="26"/>
  <c r="H170" i="26"/>
  <c r="H169" i="26"/>
  <c r="H168" i="26"/>
  <c r="H167" i="26"/>
  <c r="H166" i="26"/>
  <c r="H165" i="26"/>
  <c r="H164" i="26"/>
  <c r="H163" i="26"/>
  <c r="H162" i="26"/>
  <c r="H161" i="26"/>
  <c r="H160" i="26"/>
  <c r="H159" i="26"/>
  <c r="H158" i="26"/>
  <c r="H157" i="26"/>
  <c r="H156" i="26"/>
  <c r="H155" i="26"/>
  <c r="H154" i="26"/>
  <c r="H153" i="26"/>
  <c r="H152" i="26"/>
  <c r="H151" i="26"/>
  <c r="H150" i="26"/>
  <c r="H149" i="26"/>
  <c r="H148" i="26"/>
  <c r="H147" i="26"/>
  <c r="H146" i="26"/>
  <c r="H145" i="26"/>
  <c r="H144" i="26"/>
  <c r="H143" i="26"/>
  <c r="H142" i="26"/>
  <c r="H141" i="26"/>
  <c r="H140" i="26"/>
  <c r="H139" i="26"/>
  <c r="H138" i="26"/>
  <c r="H137" i="26"/>
  <c r="H136" i="26"/>
  <c r="H135" i="26"/>
  <c r="H134" i="26"/>
  <c r="H133" i="26"/>
  <c r="H132" i="26"/>
  <c r="H131" i="26"/>
  <c r="H130" i="26"/>
  <c r="H129" i="26"/>
  <c r="H128" i="26"/>
  <c r="H127" i="26"/>
  <c r="H126" i="26"/>
  <c r="H125" i="26"/>
  <c r="H124" i="26"/>
  <c r="H123" i="26"/>
  <c r="H122" i="26"/>
  <c r="H121" i="26"/>
  <c r="H120" i="26"/>
  <c r="H119" i="26"/>
  <c r="H118" i="26"/>
  <c r="H117" i="26"/>
  <c r="H116" i="26"/>
  <c r="H115" i="26"/>
  <c r="H114" i="26"/>
  <c r="H113" i="26"/>
  <c r="H112" i="26"/>
  <c r="H111" i="26"/>
  <c r="H110" i="26"/>
  <c r="H109" i="26"/>
  <c r="H108" i="26"/>
  <c r="H107" i="26"/>
  <c r="H106" i="26"/>
  <c r="H105" i="26"/>
  <c r="H104" i="26"/>
  <c r="H103" i="26"/>
  <c r="H102" i="26"/>
  <c r="H101" i="26"/>
  <c r="H100" i="26"/>
  <c r="H99" i="26"/>
  <c r="H98" i="26"/>
  <c r="H97" i="26"/>
  <c r="H96" i="26"/>
  <c r="H95" i="26"/>
  <c r="H94" i="26"/>
  <c r="H93" i="26"/>
  <c r="H92" i="26"/>
  <c r="H91" i="26"/>
  <c r="H90" i="26"/>
  <c r="H89" i="26"/>
  <c r="H88" i="26"/>
  <c r="H87" i="26"/>
  <c r="H86" i="26"/>
  <c r="H85" i="26"/>
  <c r="H84" i="26"/>
  <c r="H83" i="26"/>
  <c r="H82" i="26"/>
  <c r="H81" i="26"/>
  <c r="H80" i="26"/>
  <c r="H79" i="26"/>
  <c r="H78" i="26"/>
  <c r="H77" i="26"/>
  <c r="H76" i="26"/>
  <c r="H75" i="26"/>
  <c r="H74" i="26"/>
  <c r="H73" i="26"/>
  <c r="H72" i="26"/>
  <c r="H71" i="26"/>
  <c r="H70" i="26"/>
  <c r="H69" i="26"/>
  <c r="H68" i="26"/>
  <c r="H67" i="26"/>
  <c r="H66" i="26"/>
  <c r="H65" i="26"/>
  <c r="H64" i="26"/>
  <c r="H63" i="26"/>
  <c r="H62" i="26"/>
  <c r="H61" i="26"/>
  <c r="H60" i="26"/>
  <c r="H59" i="26"/>
  <c r="H58" i="26"/>
  <c r="H57" i="26"/>
  <c r="H56" i="26"/>
  <c r="H55" i="26"/>
  <c r="H54" i="26"/>
  <c r="H53" i="26"/>
  <c r="H52" i="26"/>
  <c r="H51" i="26"/>
  <c r="H50" i="26"/>
  <c r="H49" i="26"/>
  <c r="H48" i="26"/>
  <c r="H47" i="26"/>
  <c r="H46" i="26"/>
  <c r="H45" i="26"/>
  <c r="H44" i="26"/>
  <c r="H43" i="26"/>
  <c r="H42" i="26"/>
  <c r="H41" i="26"/>
  <c r="H40" i="26"/>
  <c r="H39" i="26"/>
  <c r="H38" i="26"/>
  <c r="H37" i="26"/>
  <c r="H36" i="26"/>
  <c r="H35" i="26"/>
  <c r="H34" i="26"/>
  <c r="H33" i="26"/>
  <c r="H32" i="26"/>
  <c r="H31" i="26"/>
  <c r="H30" i="26"/>
  <c r="H29" i="26"/>
  <c r="H28" i="26"/>
  <c r="H27" i="26"/>
  <c r="H26" i="26"/>
  <c r="H25" i="26"/>
  <c r="H24" i="26"/>
  <c r="H23" i="26"/>
  <c r="H22" i="26"/>
  <c r="H21" i="26"/>
  <c r="H20" i="26"/>
  <c r="H19" i="26"/>
  <c r="H18" i="26"/>
  <c r="H17" i="26"/>
  <c r="H16" i="26"/>
  <c r="H15" i="26"/>
  <c r="H14" i="26"/>
  <c r="H13" i="26"/>
  <c r="H12" i="26"/>
  <c r="U7" i="26"/>
  <c r="S7" i="26"/>
  <c r="Q7" i="26"/>
  <c r="O7" i="26"/>
  <c r="M7" i="26"/>
  <c r="K7" i="26"/>
  <c r="O11" i="16"/>
  <c r="O12" i="16"/>
  <c r="O13" i="16"/>
  <c r="O14" i="16"/>
  <c r="O15" i="16"/>
  <c r="O16" i="16"/>
  <c r="O17" i="16"/>
  <c r="O18" i="16"/>
  <c r="O19" i="16"/>
  <c r="O20" i="16"/>
  <c r="O21" i="16"/>
  <c r="A11" i="26"/>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A113" i="26" s="1"/>
  <c r="A114" i="26" s="1"/>
  <c r="A115" i="26" s="1"/>
  <c r="A116" i="26" s="1"/>
  <c r="A117" i="26" s="1"/>
  <c r="A118" i="26" s="1"/>
  <c r="A119" i="26" s="1"/>
  <c r="A120" i="26" s="1"/>
  <c r="A121" i="26" s="1"/>
  <c r="A122" i="26" s="1"/>
  <c r="A123" i="26" s="1"/>
  <c r="A124" i="26" s="1"/>
  <c r="A125" i="26" s="1"/>
  <c r="A126" i="26" s="1"/>
  <c r="A127" i="26" s="1"/>
  <c r="A128" i="26" s="1"/>
  <c r="A129" i="26" s="1"/>
  <c r="A130" i="26" s="1"/>
  <c r="A131" i="26" s="1"/>
  <c r="A132" i="26" s="1"/>
  <c r="A133" i="26" s="1"/>
  <c r="A134" i="26" s="1"/>
  <c r="A135" i="26" s="1"/>
  <c r="A136" i="26" s="1"/>
  <c r="A137" i="26" s="1"/>
  <c r="A138" i="26" s="1"/>
  <c r="A139" i="26" s="1"/>
  <c r="A140" i="26" s="1"/>
  <c r="A141" i="26" s="1"/>
  <c r="A142" i="26" s="1"/>
  <c r="A143" i="26" s="1"/>
  <c r="A144" i="26" s="1"/>
  <c r="A145" i="26" s="1"/>
  <c r="A146" i="26" s="1"/>
  <c r="A147" i="26" s="1"/>
  <c r="A148" i="26" s="1"/>
  <c r="A149" i="26" s="1"/>
  <c r="A150" i="26" s="1"/>
  <c r="A151" i="26" s="1"/>
  <c r="A152" i="26" s="1"/>
  <c r="A153" i="26" s="1"/>
  <c r="A154" i="26" s="1"/>
  <c r="A155" i="26" s="1"/>
  <c r="A156" i="26" s="1"/>
  <c r="A157" i="26" s="1"/>
  <c r="A158" i="26" s="1"/>
  <c r="A159" i="26" s="1"/>
  <c r="A160" i="26" s="1"/>
  <c r="A161" i="26" s="1"/>
  <c r="A162" i="26" s="1"/>
  <c r="A163" i="26" s="1"/>
  <c r="A164" i="26" s="1"/>
  <c r="A165" i="26" s="1"/>
  <c r="A166" i="26" s="1"/>
  <c r="A167" i="26" s="1"/>
  <c r="A168" i="26" s="1"/>
  <c r="A169" i="26" s="1"/>
  <c r="A170" i="26" s="1"/>
  <c r="A171" i="26" s="1"/>
  <c r="A172" i="26" s="1"/>
  <c r="A173" i="26" s="1"/>
  <c r="A174" i="26" s="1"/>
  <c r="A175" i="26" s="1"/>
  <c r="A176" i="26" s="1"/>
  <c r="A177" i="26" s="1"/>
  <c r="A178" i="26" s="1"/>
  <c r="A179" i="26" s="1"/>
  <c r="A180" i="26" s="1"/>
  <c r="A181" i="26" s="1"/>
  <c r="A182" i="26" s="1"/>
  <c r="A183" i="26" s="1"/>
  <c r="A184" i="26" s="1"/>
  <c r="A185" i="26" s="1"/>
  <c r="A186" i="26" s="1"/>
  <c r="A187" i="26" s="1"/>
  <c r="A188" i="26" s="1"/>
  <c r="A189" i="26" s="1"/>
  <c r="A190" i="26" s="1"/>
  <c r="A191" i="26" s="1"/>
  <c r="A192" i="26" s="1"/>
  <c r="A193" i="26" s="1"/>
  <c r="A194" i="26" s="1"/>
  <c r="A195" i="26" s="1"/>
  <c r="A196" i="26" s="1"/>
  <c r="A197" i="26" s="1"/>
  <c r="A198" i="26" s="1"/>
  <c r="A199" i="26" s="1"/>
  <c r="A200" i="26" s="1"/>
  <c r="A201" i="26" s="1"/>
  <c r="A202" i="26" s="1"/>
  <c r="A203" i="26" s="1"/>
  <c r="A204" i="26" s="1"/>
  <c r="A205" i="26" s="1"/>
  <c r="A206" i="26" s="1"/>
  <c r="A207" i="26" s="1"/>
  <c r="A208" i="26" s="1"/>
  <c r="A209" i="26" s="1"/>
  <c r="A210" i="26" s="1"/>
  <c r="A211" i="26" s="1"/>
  <c r="A212" i="26" s="1"/>
  <c r="A213" i="26" s="1"/>
  <c r="A214" i="26" s="1"/>
  <c r="A215" i="26" s="1"/>
  <c r="A216" i="26" s="1"/>
  <c r="A217" i="26" s="1"/>
  <c r="A218" i="26" s="1"/>
  <c r="A219" i="26" s="1"/>
  <c r="A220" i="26" s="1"/>
  <c r="A221" i="26" s="1"/>
  <c r="A222" i="26" s="1"/>
  <c r="A223" i="26" s="1"/>
  <c r="A224" i="26" s="1"/>
  <c r="A225" i="26" s="1"/>
  <c r="A226" i="26" s="1"/>
  <c r="A227" i="26" s="1"/>
  <c r="A228" i="26" s="1"/>
  <c r="A229" i="26" s="1"/>
  <c r="A230" i="26" s="1"/>
  <c r="A231" i="26" s="1"/>
  <c r="A232" i="26" s="1"/>
  <c r="A233" i="26" s="1"/>
  <c r="A234" i="26" s="1"/>
  <c r="A235" i="26" s="1"/>
  <c r="A236" i="26" s="1"/>
  <c r="A237" i="26" s="1"/>
  <c r="A238" i="26" s="1"/>
  <c r="A239" i="26" s="1"/>
  <c r="A240" i="26" s="1"/>
  <c r="A241" i="26" s="1"/>
  <c r="A242" i="26" s="1"/>
  <c r="A243" i="26" s="1"/>
  <c r="A244" i="26" s="1"/>
  <c r="A245" i="26" s="1"/>
  <c r="A246" i="26" s="1"/>
  <c r="A247" i="26" s="1"/>
  <c r="A248" i="26" s="1"/>
  <c r="A249" i="26" s="1"/>
  <c r="A250" i="26" s="1"/>
  <c r="A251" i="26" s="1"/>
  <c r="A252" i="26" s="1"/>
  <c r="A253" i="26" s="1"/>
  <c r="A254" i="26" s="1"/>
  <c r="A255" i="26" s="1"/>
  <c r="A256" i="26" s="1"/>
  <c r="A257" i="26" s="1"/>
  <c r="A258" i="26" s="1"/>
  <c r="A259" i="26" s="1"/>
  <c r="A260" i="26" s="1"/>
  <c r="A261" i="26" s="1"/>
  <c r="A262" i="26" s="1"/>
  <c r="A263" i="26" s="1"/>
  <c r="A264" i="26" s="1"/>
  <c r="A265" i="26" s="1"/>
  <c r="A266" i="26" s="1"/>
  <c r="A267" i="26" s="1"/>
  <c r="A268" i="26" s="1"/>
  <c r="A269" i="26" s="1"/>
  <c r="A270" i="26" s="1"/>
  <c r="A271" i="26" s="1"/>
  <c r="A272" i="26" s="1"/>
  <c r="A273" i="26" s="1"/>
  <c r="A274" i="26" s="1"/>
  <c r="A275" i="26" s="1"/>
  <c r="A276" i="26" s="1"/>
  <c r="A277" i="26" s="1"/>
  <c r="A278" i="26" s="1"/>
  <c r="A279" i="26" s="1"/>
  <c r="A280" i="26" s="1"/>
  <c r="A281" i="26" s="1"/>
  <c r="A282" i="26" s="1"/>
  <c r="A283" i="26" s="1"/>
  <c r="A284" i="26" s="1"/>
  <c r="A285" i="26" s="1"/>
  <c r="A286" i="26" s="1"/>
  <c r="A287" i="26" s="1"/>
  <c r="A288" i="26" s="1"/>
  <c r="A289" i="26" s="1"/>
  <c r="A290" i="26" s="1"/>
  <c r="A291" i="26" s="1"/>
  <c r="A292" i="26" s="1"/>
  <c r="A293" i="26" s="1"/>
  <c r="A294" i="26" s="1"/>
  <c r="A295" i="26" s="1"/>
  <c r="A296" i="26" s="1"/>
  <c r="A297" i="26" s="1"/>
  <c r="A298" i="26" s="1"/>
  <c r="A299" i="26" s="1"/>
  <c r="A300" i="26" s="1"/>
  <c r="A301" i="26" s="1"/>
  <c r="A302" i="26" s="1"/>
  <c r="A303" i="26" s="1"/>
  <c r="A304" i="26" s="1"/>
  <c r="A305" i="26" s="1"/>
  <c r="A306" i="26" s="1"/>
  <c r="A307" i="26" s="1"/>
  <c r="A308" i="26" s="1"/>
  <c r="A309" i="26" s="1"/>
  <c r="A310" i="26" s="1"/>
  <c r="A311" i="26" s="1"/>
  <c r="A312" i="26" s="1"/>
  <c r="A313" i="26" s="1"/>
  <c r="A314" i="26" s="1"/>
  <c r="A315" i="26" s="1"/>
  <c r="A316" i="26" s="1"/>
  <c r="A317" i="26" s="1"/>
  <c r="A318" i="26" s="1"/>
  <c r="A319" i="26" s="1"/>
  <c r="A320" i="26" s="1"/>
  <c r="A321" i="26" s="1"/>
  <c r="A322" i="26" s="1"/>
  <c r="A323" i="26" s="1"/>
  <c r="A324" i="26" s="1"/>
  <c r="A325" i="26" s="1"/>
  <c r="A326" i="26" s="1"/>
  <c r="A327" i="26" s="1"/>
  <c r="A328" i="26" s="1"/>
  <c r="A329" i="26" s="1"/>
  <c r="A330" i="26" s="1"/>
  <c r="A331" i="26" s="1"/>
  <c r="A332" i="26" s="1"/>
  <c r="A333" i="26" s="1"/>
  <c r="A334" i="26" s="1"/>
  <c r="A335" i="26" s="1"/>
  <c r="A336" i="26" s="1"/>
  <c r="A337" i="26" s="1"/>
  <c r="A338" i="26" s="1"/>
  <c r="A339" i="26" s="1"/>
  <c r="A340" i="26" s="1"/>
  <c r="A341" i="26" s="1"/>
  <c r="A342" i="26" s="1"/>
  <c r="A343" i="26" s="1"/>
  <c r="A344" i="26" s="1"/>
  <c r="A345" i="26" s="1"/>
  <c r="A346" i="26" s="1"/>
  <c r="A347" i="26" s="1"/>
  <c r="A348" i="26" s="1"/>
  <c r="A349" i="26" s="1"/>
  <c r="A350" i="26" s="1"/>
  <c r="A351" i="26" s="1"/>
  <c r="A352" i="26" s="1"/>
  <c r="A353" i="26" s="1"/>
  <c r="A354" i="26" s="1"/>
  <c r="A355" i="26" s="1"/>
  <c r="A356" i="26" s="1"/>
  <c r="A357" i="26" s="1"/>
  <c r="A358" i="26" s="1"/>
  <c r="A359" i="26" s="1"/>
  <c r="A360" i="26" s="1"/>
  <c r="A361" i="26" s="1"/>
  <c r="A362" i="26" s="1"/>
  <c r="A363" i="26" s="1"/>
  <c r="A364" i="26" s="1"/>
  <c r="A365" i="26" s="1"/>
  <c r="A366" i="26" s="1"/>
  <c r="A367" i="26" s="1"/>
  <c r="A368" i="26" s="1"/>
  <c r="A369" i="26" s="1"/>
  <c r="A370" i="26" s="1"/>
  <c r="A371" i="26" s="1"/>
  <c r="A372" i="26" s="1"/>
  <c r="A373" i="26" s="1"/>
  <c r="A374" i="26" s="1"/>
  <c r="A375" i="26" s="1"/>
  <c r="A376" i="26" s="1"/>
  <c r="O174" i="16" l="1"/>
  <c r="P174" i="16"/>
  <c r="O175" i="16"/>
  <c r="P175" i="16"/>
  <c r="O176" i="16"/>
  <c r="P176" i="16"/>
  <c r="O177" i="16"/>
  <c r="P177" i="16"/>
  <c r="O178" i="16"/>
  <c r="P178" i="16"/>
  <c r="O179" i="16"/>
  <c r="P179" i="16"/>
  <c r="O180" i="16"/>
  <c r="P180" i="16"/>
  <c r="O181" i="16"/>
  <c r="P181" i="16"/>
  <c r="O182" i="16"/>
  <c r="P182" i="16"/>
  <c r="O183" i="16"/>
  <c r="P183" i="16"/>
  <c r="O184" i="16"/>
  <c r="P184" i="16"/>
  <c r="O185" i="16"/>
  <c r="P185" i="16"/>
  <c r="O186" i="16"/>
  <c r="P186" i="16"/>
  <c r="O187" i="16"/>
  <c r="P187" i="16"/>
  <c r="O188" i="16"/>
  <c r="P188" i="16"/>
  <c r="O189" i="16"/>
  <c r="P189" i="16"/>
  <c r="O190" i="16"/>
  <c r="P190" i="16"/>
  <c r="O191" i="16"/>
  <c r="P191" i="16"/>
  <c r="O192" i="16"/>
  <c r="P192" i="16"/>
  <c r="O193" i="16"/>
  <c r="P193" i="16"/>
  <c r="O194" i="16"/>
  <c r="P194" i="16"/>
  <c r="O195" i="16"/>
  <c r="P195" i="16"/>
  <c r="O196" i="16"/>
  <c r="P196" i="16"/>
  <c r="O197" i="16"/>
  <c r="P197" i="16"/>
  <c r="O198" i="16"/>
  <c r="P198" i="16"/>
  <c r="O199" i="16"/>
  <c r="P199" i="16"/>
  <c r="O200" i="16"/>
  <c r="P200" i="16"/>
  <c r="O201" i="16"/>
  <c r="P201" i="16"/>
  <c r="O202" i="16"/>
  <c r="P202" i="16"/>
  <c r="O203" i="16"/>
  <c r="P203" i="16"/>
  <c r="O204" i="16"/>
  <c r="P204" i="16"/>
  <c r="O205" i="16"/>
  <c r="P205" i="16"/>
  <c r="O206" i="16"/>
  <c r="P206" i="16"/>
  <c r="O207" i="16"/>
  <c r="P207" i="16"/>
  <c r="O208" i="16"/>
  <c r="P208" i="16"/>
  <c r="O209" i="16"/>
  <c r="P209" i="16"/>
  <c r="O210" i="16"/>
  <c r="P210" i="16"/>
  <c r="O211" i="16"/>
  <c r="P211" i="16"/>
  <c r="O212" i="16"/>
  <c r="P212" i="16"/>
  <c r="O213" i="16"/>
  <c r="P213" i="16"/>
  <c r="O214" i="16"/>
  <c r="P214" i="16"/>
  <c r="O215" i="16"/>
  <c r="P215" i="16"/>
  <c r="O216" i="16"/>
  <c r="P216" i="16"/>
  <c r="O217" i="16"/>
  <c r="P217" i="16"/>
  <c r="O218" i="16"/>
  <c r="P218" i="16"/>
  <c r="O219" i="16"/>
  <c r="P219" i="16"/>
  <c r="O220" i="16"/>
  <c r="P220" i="16"/>
  <c r="O221" i="16"/>
  <c r="P221" i="16"/>
  <c r="O222" i="16"/>
  <c r="P222" i="16"/>
  <c r="O223" i="16"/>
  <c r="P223" i="16"/>
  <c r="O224" i="16"/>
  <c r="P224" i="16"/>
  <c r="O225" i="16"/>
  <c r="P225" i="16"/>
  <c r="O226" i="16"/>
  <c r="P226" i="16"/>
  <c r="O227" i="16"/>
  <c r="P227" i="16"/>
  <c r="O228" i="16"/>
  <c r="P228" i="16"/>
  <c r="O229" i="16"/>
  <c r="P229" i="16"/>
  <c r="O230" i="16"/>
  <c r="P230" i="16"/>
  <c r="O231" i="16"/>
  <c r="P231" i="16"/>
  <c r="O232" i="16"/>
  <c r="P232" i="16"/>
  <c r="O233" i="16"/>
  <c r="P233" i="16"/>
  <c r="O234" i="16"/>
  <c r="P234" i="16"/>
  <c r="O235" i="16"/>
  <c r="P235" i="16"/>
  <c r="O236" i="16"/>
  <c r="P236" i="16"/>
  <c r="O237" i="16"/>
  <c r="P237" i="16"/>
  <c r="O238" i="16"/>
  <c r="P238" i="16"/>
  <c r="O239" i="16"/>
  <c r="P239" i="16"/>
  <c r="O240" i="16"/>
  <c r="P240" i="16"/>
  <c r="O241" i="16"/>
  <c r="P241" i="16"/>
  <c r="O242" i="16"/>
  <c r="P242" i="16"/>
  <c r="O243" i="16"/>
  <c r="P243" i="16"/>
  <c r="O244" i="16"/>
  <c r="P244" i="16"/>
  <c r="O245" i="16"/>
  <c r="P245" i="16"/>
  <c r="O246" i="16"/>
  <c r="P246" i="16"/>
  <c r="O247" i="16"/>
  <c r="P247" i="16"/>
  <c r="O248" i="16"/>
  <c r="P248" i="16"/>
  <c r="O249" i="16"/>
  <c r="P249" i="16"/>
  <c r="O250" i="16"/>
  <c r="P250" i="16"/>
  <c r="O65" i="16"/>
  <c r="P65" i="16"/>
  <c r="O66" i="16"/>
  <c r="P66" i="16"/>
  <c r="O67" i="16"/>
  <c r="P67" i="16"/>
  <c r="O68" i="16"/>
  <c r="P68" i="16"/>
  <c r="O69" i="16"/>
  <c r="P69" i="16"/>
  <c r="O70" i="16"/>
  <c r="P70" i="16"/>
  <c r="O71" i="16"/>
  <c r="P71" i="16"/>
  <c r="O72" i="16"/>
  <c r="P72" i="16"/>
  <c r="O73" i="16"/>
  <c r="P73" i="16"/>
  <c r="O74" i="16"/>
  <c r="P74" i="16"/>
  <c r="O75" i="16"/>
  <c r="P75" i="16"/>
  <c r="O76" i="16"/>
  <c r="P76" i="16"/>
  <c r="O77" i="16"/>
  <c r="P77" i="16"/>
  <c r="O78" i="16"/>
  <c r="P78" i="16"/>
  <c r="O79" i="16"/>
  <c r="P79" i="16"/>
  <c r="O80" i="16"/>
  <c r="P80" i="16"/>
  <c r="O81" i="16"/>
  <c r="P81" i="16"/>
  <c r="O82" i="16"/>
  <c r="P82" i="16"/>
  <c r="O83" i="16"/>
  <c r="P83" i="16"/>
  <c r="O84" i="16"/>
  <c r="P84" i="16"/>
  <c r="O85" i="16"/>
  <c r="P85" i="16"/>
  <c r="O86" i="16"/>
  <c r="P86" i="16"/>
  <c r="O87" i="16"/>
  <c r="P87" i="16"/>
  <c r="O88" i="16"/>
  <c r="P88" i="16"/>
  <c r="O89" i="16"/>
  <c r="P89" i="16"/>
  <c r="O90" i="16"/>
  <c r="P90" i="16"/>
  <c r="O91" i="16"/>
  <c r="P91" i="16"/>
  <c r="O92" i="16"/>
  <c r="P92" i="16"/>
  <c r="O93" i="16"/>
  <c r="P93" i="16"/>
  <c r="O94" i="16"/>
  <c r="P94" i="16"/>
  <c r="O95" i="16"/>
  <c r="P95" i="16"/>
  <c r="O96" i="16"/>
  <c r="P96" i="16"/>
  <c r="O97" i="16"/>
  <c r="P97" i="16"/>
  <c r="O98" i="16"/>
  <c r="P98" i="16"/>
  <c r="O99" i="16"/>
  <c r="P99" i="16"/>
  <c r="O100" i="16"/>
  <c r="P100" i="16"/>
  <c r="O101" i="16"/>
  <c r="P101" i="16"/>
  <c r="O102" i="16"/>
  <c r="P102" i="16"/>
  <c r="O103" i="16"/>
  <c r="P103" i="16"/>
  <c r="O104" i="16"/>
  <c r="P104" i="16"/>
  <c r="O105" i="16"/>
  <c r="P105" i="16"/>
  <c r="O106" i="16"/>
  <c r="P106" i="16"/>
  <c r="O107" i="16"/>
  <c r="P107" i="16"/>
  <c r="O108" i="16"/>
  <c r="P108" i="16"/>
  <c r="O109" i="16"/>
  <c r="P109" i="16"/>
  <c r="O110" i="16"/>
  <c r="P110" i="16"/>
  <c r="O111" i="16"/>
  <c r="P111" i="16"/>
  <c r="O112" i="16"/>
  <c r="P112" i="16"/>
  <c r="O113" i="16"/>
  <c r="P113" i="16"/>
  <c r="O114" i="16"/>
  <c r="P114" i="16"/>
  <c r="O115" i="16"/>
  <c r="P115" i="16"/>
  <c r="O116" i="16"/>
  <c r="P116" i="16"/>
  <c r="O117" i="16"/>
  <c r="P117" i="16"/>
  <c r="O118" i="16"/>
  <c r="P118" i="16"/>
  <c r="O119" i="16"/>
  <c r="P119" i="16"/>
  <c r="O120" i="16"/>
  <c r="P120" i="16"/>
  <c r="O121" i="16"/>
  <c r="P121" i="16"/>
  <c r="O122" i="16"/>
  <c r="P122" i="16"/>
  <c r="O123" i="16"/>
  <c r="P123" i="16"/>
  <c r="O124" i="16"/>
  <c r="P124" i="16"/>
  <c r="O125" i="16"/>
  <c r="P125" i="16"/>
  <c r="O126" i="16"/>
  <c r="P126" i="16"/>
  <c r="O127" i="16"/>
  <c r="P127" i="16"/>
  <c r="O128" i="16"/>
  <c r="P128" i="16"/>
  <c r="O129" i="16"/>
  <c r="P129" i="16"/>
  <c r="O130" i="16"/>
  <c r="P130" i="16"/>
  <c r="O131" i="16"/>
  <c r="P131" i="16"/>
  <c r="O132" i="16"/>
  <c r="P132" i="16"/>
  <c r="O133" i="16"/>
  <c r="P133" i="16"/>
  <c r="O134" i="16"/>
  <c r="P134" i="16"/>
  <c r="O135" i="16"/>
  <c r="P135" i="16"/>
  <c r="O136" i="16"/>
  <c r="P136" i="16"/>
  <c r="O137" i="16"/>
  <c r="P137" i="16"/>
  <c r="O138" i="16"/>
  <c r="P138" i="16"/>
  <c r="O139" i="16"/>
  <c r="P139" i="16"/>
  <c r="O140" i="16"/>
  <c r="P140" i="16"/>
  <c r="O141" i="16"/>
  <c r="P141" i="16"/>
  <c r="O142" i="16"/>
  <c r="P142" i="16"/>
  <c r="O143" i="16"/>
  <c r="P143" i="16"/>
  <c r="O144" i="16"/>
  <c r="P144" i="16"/>
  <c r="O145" i="16"/>
  <c r="P145" i="16"/>
  <c r="O146" i="16"/>
  <c r="P146" i="16"/>
  <c r="O147" i="16"/>
  <c r="P147" i="16"/>
  <c r="O148" i="16"/>
  <c r="P148" i="16"/>
  <c r="O149" i="16"/>
  <c r="P149" i="16"/>
  <c r="O150" i="16"/>
  <c r="P150" i="16"/>
  <c r="O151" i="16"/>
  <c r="P151" i="16"/>
  <c r="O152" i="16"/>
  <c r="P152" i="16"/>
  <c r="O153" i="16"/>
  <c r="P153" i="16"/>
  <c r="O154" i="16"/>
  <c r="P154" i="16"/>
  <c r="O155" i="16"/>
  <c r="P155" i="16"/>
  <c r="O156" i="16"/>
  <c r="P156" i="16"/>
  <c r="O157" i="16"/>
  <c r="P157" i="16"/>
  <c r="O158" i="16"/>
  <c r="P158" i="16"/>
  <c r="O159" i="16"/>
  <c r="P159" i="16"/>
  <c r="O160" i="16"/>
  <c r="P160" i="16"/>
  <c r="O161" i="16"/>
  <c r="P161" i="16"/>
  <c r="O162" i="16"/>
  <c r="P162" i="16"/>
  <c r="O163" i="16"/>
  <c r="P163" i="16"/>
  <c r="O164" i="16"/>
  <c r="P164" i="16"/>
  <c r="O165" i="16"/>
  <c r="P165" i="16"/>
  <c r="O166" i="16"/>
  <c r="P166" i="16"/>
  <c r="O167" i="16"/>
  <c r="P167" i="16"/>
  <c r="O168" i="16"/>
  <c r="P168" i="16"/>
  <c r="O169" i="16"/>
  <c r="P169" i="16"/>
  <c r="O170" i="16"/>
  <c r="P170" i="16"/>
  <c r="O171" i="16"/>
  <c r="P171" i="16"/>
  <c r="O172" i="16"/>
  <c r="P172" i="16"/>
  <c r="O173" i="16"/>
  <c r="P173" i="16"/>
  <c r="B5" i="6" l="1"/>
  <c r="A3" i="26" l="1"/>
  <c r="B6" i="32" l="1"/>
  <c r="B4" i="26"/>
  <c r="B13" i="6" l="1"/>
  <c r="P64" i="16" l="1"/>
  <c r="O64" i="16"/>
  <c r="P63" i="16"/>
  <c r="O63" i="16"/>
  <c r="P62" i="16"/>
  <c r="O62" i="16"/>
  <c r="P61" i="16"/>
  <c r="O61" i="16"/>
  <c r="P60" i="16"/>
  <c r="O60" i="16"/>
  <c r="P59" i="16"/>
  <c r="O59" i="16"/>
  <c r="P58" i="16"/>
  <c r="O58" i="16"/>
  <c r="P57" i="16"/>
  <c r="O57" i="16"/>
  <c r="P56" i="16"/>
  <c r="O56" i="16"/>
  <c r="P55" i="16"/>
  <c r="O55" i="16"/>
  <c r="P54" i="16"/>
  <c r="O54" i="16"/>
  <c r="P53" i="16"/>
  <c r="O53" i="16"/>
  <c r="P52" i="16"/>
  <c r="O52" i="16"/>
  <c r="P51" i="16"/>
  <c r="O51" i="16"/>
  <c r="P50" i="16"/>
  <c r="O50" i="16"/>
  <c r="P49" i="16"/>
  <c r="O49" i="16"/>
  <c r="P48" i="16"/>
  <c r="O48" i="16"/>
  <c r="P47" i="16"/>
  <c r="O47" i="16"/>
  <c r="P46" i="16"/>
  <c r="O46" i="16"/>
  <c r="P45" i="16"/>
  <c r="O45" i="16"/>
  <c r="P44" i="16"/>
  <c r="O44" i="16"/>
  <c r="P43" i="16"/>
  <c r="O43" i="16"/>
  <c r="P42" i="16"/>
  <c r="O42" i="16"/>
  <c r="P41" i="16"/>
  <c r="O41" i="16"/>
  <c r="P40" i="16"/>
  <c r="O40" i="16"/>
  <c r="P39" i="16"/>
  <c r="O39" i="16"/>
  <c r="P38" i="16"/>
  <c r="O38" i="16"/>
  <c r="P37" i="16"/>
  <c r="O37" i="16"/>
  <c r="P36" i="16"/>
  <c r="O36" i="16"/>
  <c r="P35" i="16"/>
  <c r="O35" i="16"/>
  <c r="P34" i="16"/>
  <c r="O34" i="16"/>
  <c r="P33" i="16"/>
  <c r="O33" i="16"/>
  <c r="P32" i="16"/>
  <c r="O32" i="16"/>
  <c r="P31" i="16"/>
  <c r="O31" i="16"/>
  <c r="P30" i="16"/>
  <c r="O30" i="16"/>
  <c r="P29" i="16"/>
  <c r="O29" i="16"/>
  <c r="P28" i="16"/>
  <c r="O28" i="16"/>
  <c r="P27" i="16"/>
  <c r="O27" i="16"/>
  <c r="P26" i="16"/>
  <c r="O26" i="16"/>
  <c r="P25" i="16"/>
  <c r="O25" i="16"/>
  <c r="P24" i="16"/>
  <c r="O24" i="16"/>
  <c r="P23" i="16"/>
  <c r="O23" i="16"/>
  <c r="P22" i="16"/>
  <c r="O22" i="16"/>
  <c r="I7" i="26" s="1"/>
  <c r="P21" i="16"/>
  <c r="P20" i="16"/>
  <c r="P19" i="16"/>
  <c r="P18" i="16"/>
  <c r="P17" i="16"/>
  <c r="P16" i="16"/>
  <c r="P15" i="16"/>
  <c r="P14" i="16"/>
  <c r="P13" i="16"/>
  <c r="P12" i="16"/>
  <c r="P11" i="16"/>
  <c r="C11" i="6" l="1"/>
  <c r="C12" i="6"/>
  <c r="C14" i="6"/>
  <c r="C15" i="6"/>
  <c r="C16" i="6"/>
  <c r="C13" i="6" l="1"/>
</calcChain>
</file>

<file path=xl/sharedStrings.xml><?xml version="1.0" encoding="utf-8"?>
<sst xmlns="http://schemas.openxmlformats.org/spreadsheetml/2006/main" count="533" uniqueCount="480">
  <si>
    <t>DVR-Nr. 1069683</t>
  </si>
  <si>
    <t xml:space="preserve">Sachbearbeiter  </t>
  </si>
  <si>
    <t>datenerhebung@e-control.at</t>
  </si>
  <si>
    <t>Meldetermin:</t>
  </si>
  <si>
    <t>Betreff:</t>
  </si>
  <si>
    <t>Kalenderjahr</t>
  </si>
  <si>
    <t>Unternehmen</t>
  </si>
  <si>
    <t>Telefonnummer</t>
  </si>
  <si>
    <t xml:space="preserve">E-Mail-Adresse  </t>
  </si>
  <si>
    <t>AT900059</t>
  </si>
  <si>
    <t>Anmerkungen</t>
  </si>
  <si>
    <t>OMV Gas Storage GmbH</t>
  </si>
  <si>
    <t>Wiener Erdgasspeicher GmbH</t>
  </si>
  <si>
    <t>MWh</t>
  </si>
  <si>
    <t>Arnoldstein</t>
  </si>
  <si>
    <t>Baumgarten</t>
  </si>
  <si>
    <t>Bruch/Freilassing</t>
  </si>
  <si>
    <t>Haidach</t>
  </si>
  <si>
    <t>Haiming I</t>
  </si>
  <si>
    <t>Haiming II</t>
  </si>
  <si>
    <t>Hochburg/Ach</t>
  </si>
  <si>
    <t>Höchst</t>
  </si>
  <si>
    <t>Kiefersfelden</t>
  </si>
  <si>
    <t>Laa/Thaya</t>
  </si>
  <si>
    <t>Laufen/Oberndorf</t>
  </si>
  <si>
    <t>Leiblach</t>
  </si>
  <si>
    <t>Lindau</t>
  </si>
  <si>
    <t>Mosonmagyarovar</t>
  </si>
  <si>
    <t>Murfeld</t>
  </si>
  <si>
    <t>Oberkappel</t>
  </si>
  <si>
    <t>Petrzalka</t>
  </si>
  <si>
    <t>Ruggell</t>
  </si>
  <si>
    <t>Schärding</t>
  </si>
  <si>
    <t>Simbach</t>
  </si>
  <si>
    <t>Überackern</t>
  </si>
  <si>
    <t>Überackern/7Fields</t>
  </si>
  <si>
    <t>Übergabe Marktgebiet Ost</t>
  </si>
  <si>
    <t>Unterjährige Änderung gültig ab</t>
  </si>
  <si>
    <t>kWh/h</t>
  </si>
  <si>
    <t>kWh / d</t>
  </si>
  <si>
    <t>kontrahiertes Arbeitsgas-volumen</t>
  </si>
  <si>
    <t>Speicheranlage</t>
  </si>
  <si>
    <t>7 Fields</t>
  </si>
  <si>
    <t>Aigelsbrunn</t>
  </si>
  <si>
    <t>Erdgasröhrenspeicher Wien</t>
  </si>
  <si>
    <t>Haidach 5</t>
  </si>
  <si>
    <t>Puchkirchen und Aussenstelle Haag</t>
  </si>
  <si>
    <t>Schönkirchen</t>
  </si>
  <si>
    <t>Tallesbrunn</t>
  </si>
  <si>
    <t>Unterjährige Aktualisierung bei jeder Änderung!</t>
  </si>
  <si>
    <t>Polstergas</t>
  </si>
  <si>
    <t>Maximal angebotenes Arbeitsgas-volumen</t>
  </si>
  <si>
    <t>Datum</t>
  </si>
  <si>
    <t>Firmenname</t>
  </si>
  <si>
    <t>GSA LLC</t>
  </si>
  <si>
    <t>RAG Energy Storage GmbH</t>
  </si>
  <si>
    <t>Uniper Energy Storage GmbH</t>
  </si>
  <si>
    <t>kontrahierte Einspeicher-leistung gemäß Speicherverträgen</t>
  </si>
  <si>
    <t>genutzte (gemessene) Einspeicher-leistung</t>
  </si>
  <si>
    <t>kontrahierte Ausspeicher-leistung gemäß Speicherverträgen</t>
  </si>
  <si>
    <t>genutzte (gemessene) Ausspeicher-leistung</t>
  </si>
  <si>
    <t>Ein- und Ausspeicherleistung, Volumina und Inhalte</t>
  </si>
  <si>
    <t>Summe Speicherinhalte nach Speicherkunden</t>
  </si>
  <si>
    <t>Zur eindeutigen Kennzeichnung der Versorger können der jeweilige Firmenname oder die EIC-Nummer ausgewählt werden (default-mäßig ist der Firmenname eingestellt).</t>
  </si>
  <si>
    <t>Bei Bedarf Firmenname ändern</t>
  </si>
  <si>
    <t>Bei Bedarf Liste erweitern</t>
  </si>
  <si>
    <t>Danske Commodities A/S</t>
  </si>
  <si>
    <t>Energie AG Oberösterreich Trading GmbH</t>
  </si>
  <si>
    <t>Energie Burgenland Vertrieb GmbH &amp; Co KG</t>
  </si>
  <si>
    <t>Energie Steiermark Business GmbH</t>
  </si>
  <si>
    <t>EVN AG</t>
  </si>
  <si>
    <t>EVN Energievertrieb GmbH &amp; Co KG</t>
  </si>
  <si>
    <t>Gazprom Export LLC</t>
  </si>
  <si>
    <t>RWE Supply &amp; Trading GmbH</t>
  </si>
  <si>
    <t>Salzburg AG für Energie, Verkehr und Telekommunikation</t>
  </si>
  <si>
    <t>Wien Energie GmbH</t>
  </si>
  <si>
    <t>WINGAS GmbH</t>
  </si>
  <si>
    <t>täglicher Speicherinhalt</t>
  </si>
  <si>
    <t>Erdgas - Speicherunternehmen bzw. Betreiber von Speicheranlagen</t>
  </si>
  <si>
    <t>Hilfsspalte</t>
  </si>
  <si>
    <t>Variable Eingabe</t>
  </si>
  <si>
    <t>21X000000001160J</t>
  </si>
  <si>
    <t>25X-GSALLC-----E</t>
  </si>
  <si>
    <t>25X-OMVGASSTORA5</t>
  </si>
  <si>
    <t>25X-RAGENERGYSTV</t>
  </si>
  <si>
    <t>21X000000001127H</t>
  </si>
  <si>
    <t>2B Energia S.p.A.</t>
  </si>
  <si>
    <t>25X-2BENERGIASPU</t>
  </si>
  <si>
    <t>Alpiq AG</t>
  </si>
  <si>
    <t>12XATEL-HANDEL-K</t>
  </si>
  <si>
    <t>12XEGL-H-------0</t>
  </si>
  <si>
    <t>BP Gas Marketing Ltd</t>
  </si>
  <si>
    <t>11XBPGAS-------E</t>
  </si>
  <si>
    <t>BNP Paribas</t>
  </si>
  <si>
    <t>Castleton Commodities Merchant Europe Sàrl</t>
  </si>
  <si>
    <t>12X-0000001844-P</t>
  </si>
  <si>
    <t>11XDANSKECOM---P</t>
  </si>
  <si>
    <t>12X-0000001848-D</t>
  </si>
  <si>
    <t>EDF Trading Limited</t>
  </si>
  <si>
    <t>11XEDFTRADING--G</t>
  </si>
  <si>
    <t>EnBW Energie Baden-Württemberg AG</t>
  </si>
  <si>
    <t>11XENBW-H------P</t>
  </si>
  <si>
    <t>25X-OGAS-WRMEGMR</t>
  </si>
  <si>
    <t>14XENERGIEAG-BGS</t>
  </si>
  <si>
    <t>25X-ENERGIEBURGC</t>
  </si>
  <si>
    <t>13XSTEWEAG-STEGH</t>
  </si>
  <si>
    <t>Enoi S.p.A.</t>
  </si>
  <si>
    <t>23XENERGIANOI--5</t>
  </si>
  <si>
    <t>14XEVN-AG0000001</t>
  </si>
  <si>
    <t>14XEVN-V0000000E</t>
  </si>
  <si>
    <t>21X000000001103V</t>
  </si>
  <si>
    <t>28X0000000000128</t>
  </si>
  <si>
    <t>Gunvor International B.V., Amsterdam, Geneva Branch</t>
  </si>
  <si>
    <t>12X-0000001807-W</t>
  </si>
  <si>
    <t>KELAG-Kärntner Elektrizitäts-Aktiengesellschaft</t>
  </si>
  <si>
    <t>13XKAERNTEN0000X</t>
  </si>
  <si>
    <t>Koch Supply &amp; Trading SARL</t>
  </si>
  <si>
    <t>21X000000001136G</t>
  </si>
  <si>
    <t>14XLINZSTROM-BG9</t>
  </si>
  <si>
    <t>Mercuria Energy Trading S.A.</t>
  </si>
  <si>
    <t>12XMETSA-------C</t>
  </si>
  <si>
    <t>MND a.s.</t>
  </si>
  <si>
    <t>27X-MND-GASTR--C</t>
  </si>
  <si>
    <t>11XNEAS--------Q</t>
  </si>
  <si>
    <t>NitrogenMuvek ZRT</t>
  </si>
  <si>
    <t>39X50NITRO00000P</t>
  </si>
  <si>
    <t>OMV Gas Marketing &amp; Trading GmbH</t>
  </si>
  <si>
    <t>23X---------ECGA</t>
  </si>
  <si>
    <t>21X000000001130S</t>
  </si>
  <si>
    <t>23X----100225-1C</t>
  </si>
  <si>
    <t>21X000000001033Q</t>
  </si>
  <si>
    <t>14XSALZBURGAG-B8</t>
  </si>
  <si>
    <t>Shell Energy Europe ltd</t>
  </si>
  <si>
    <t>11XSHELLTRADINGZ</t>
  </si>
  <si>
    <t>21X000000001026N</t>
  </si>
  <si>
    <t>Vattenfall Energy Trading GmbH</t>
  </si>
  <si>
    <t>11XVE-TRADING--X</t>
  </si>
  <si>
    <t>13XVERBUND1234-P</t>
  </si>
  <si>
    <t>Vitol SA</t>
  </si>
  <si>
    <t>23XVITOLSA-----3</t>
  </si>
  <si>
    <t>25X-WIENENERGIEN</t>
  </si>
  <si>
    <t>23XWINGASGMBH--Y</t>
  </si>
  <si>
    <t>EIC-Nummer / Kennung</t>
  </si>
  <si>
    <t>Grenzkopplungs- /
Übergabepunkt</t>
  </si>
  <si>
    <t>EIC-Code / Kennung</t>
  </si>
  <si>
    <t>A2A Trading SpA</t>
  </si>
  <si>
    <t>17X100A100R0186I</t>
  </si>
  <si>
    <t>AGCS Gas Clearing and Settlement AG</t>
  </si>
  <si>
    <t>14X----AGCS-0013</t>
  </si>
  <si>
    <t>AGGM Austrian Gas Grid Management AG</t>
  </si>
  <si>
    <t>25X-AGGMAUSTRIA3</t>
  </si>
  <si>
    <t>Alpiq Energy SE</t>
  </si>
  <si>
    <t>27XALPIQ-ENERGYS</t>
  </si>
  <si>
    <t>Bayerngas Energy GmbH</t>
  </si>
  <si>
    <t>21X0000000012744</t>
  </si>
  <si>
    <t>CEZ, a. s.</t>
  </si>
  <si>
    <t>11XCEZ-CZ------1</t>
  </si>
  <si>
    <t>CITIGROUP GLOBAL MARKETS LIMITED</t>
  </si>
  <si>
    <t>11XCITIGLOBMKT-Z</t>
  </si>
  <si>
    <t>Consorzio Toscana Energia S.p.A.</t>
  </si>
  <si>
    <t>26X00000001591-E</t>
  </si>
  <si>
    <t>E WIE EINFACH GmbH</t>
  </si>
  <si>
    <t>11XEON-080000--U</t>
  </si>
  <si>
    <t>easy green energy GmbH &amp; Co KG</t>
  </si>
  <si>
    <t>AT900599</t>
  </si>
  <si>
    <t>Edison S.p.A.</t>
  </si>
  <si>
    <t>26X00000003791-T</t>
  </si>
  <si>
    <t>EHA Austria Energie-Handelsgesellschaft mbH</t>
  </si>
  <si>
    <t>AT900769</t>
  </si>
  <si>
    <t>EHA Energie-Handels-Gesellschaft mbH &amp; Co. KG</t>
  </si>
  <si>
    <t>11XEHA---------R</t>
  </si>
  <si>
    <t>Electrade S.p.A.</t>
  </si>
  <si>
    <t>28XELECTRADE---R</t>
  </si>
  <si>
    <t>Enel Trade S.p.A.</t>
  </si>
  <si>
    <t>11XENEL-H------S</t>
  </si>
  <si>
    <t>AT901179</t>
  </si>
  <si>
    <t>Energie Direct Mineralölhandelsges.m.b.H.</t>
  </si>
  <si>
    <t>25X-ENERGIEDIREH</t>
  </si>
  <si>
    <t>Energie Graz GmbH &amp; Co. KG</t>
  </si>
  <si>
    <t>14XGRAZER-STW-LN</t>
  </si>
  <si>
    <t>Energie Klagenfurt GmbH</t>
  </si>
  <si>
    <t>14XEKG-LIE00000Y</t>
  </si>
  <si>
    <t>ENERGIE RIED GmbH</t>
  </si>
  <si>
    <t>14XE-RIED-TRA00J</t>
  </si>
  <si>
    <t>Energie Steiermark Kunden GmbH</t>
  </si>
  <si>
    <t>AT900119</t>
  </si>
  <si>
    <t>Energie Steiermark Natur GmbH</t>
  </si>
  <si>
    <t>AT901889</t>
  </si>
  <si>
    <t>ENERGIEALLIANZ Austria GmbH</t>
  </si>
  <si>
    <t>14XEAA-BILANZ00K</t>
  </si>
  <si>
    <t>Energy Services Handels- und Dienstleistungs GmbH</t>
  </si>
  <si>
    <t>14XENERGY-L00006</t>
  </si>
  <si>
    <t>Engie Global Markets</t>
  </si>
  <si>
    <t>17X100A100R0128W</t>
  </si>
  <si>
    <t>ENGIE SA</t>
  </si>
  <si>
    <t>23X-GDFS----B3GA</t>
  </si>
  <si>
    <t>Eni SpA</t>
  </si>
  <si>
    <t>17X100A100R03017</t>
  </si>
  <si>
    <t>envitra Energiehandel Ges.m.b.H.</t>
  </si>
  <si>
    <t>25X-ENVITRAENERW</t>
  </si>
  <si>
    <t>EP Commodities, a.s.</t>
  </si>
  <si>
    <t>27X-EP-COMMO---N</t>
  </si>
  <si>
    <t>Erdgas Import Salzburg GmbH</t>
  </si>
  <si>
    <t>25X-ERDGASIMPORK</t>
  </si>
  <si>
    <t>Europe Energy S.p.A.</t>
  </si>
  <si>
    <t>26X00000003181-Q</t>
  </si>
  <si>
    <t>eustream a.s.</t>
  </si>
  <si>
    <t>21X-SK-A-A0A0A-N</t>
  </si>
  <si>
    <t>25X-EVAERDGASVEL</t>
  </si>
  <si>
    <t>eww ag</t>
  </si>
  <si>
    <t>25X-ELEKTRIZITTO</t>
  </si>
  <si>
    <t>GAS CONNECT AUSTRIA GmbH</t>
  </si>
  <si>
    <t>21X-AT-B-A0A0A-K</t>
  </si>
  <si>
    <t>GasVersorgung Süddeutschland GmbH</t>
  </si>
  <si>
    <t>21X000000001114Q</t>
  </si>
  <si>
    <t>Gasversorgung Veitsch</t>
  </si>
  <si>
    <t>14X----0000031-D</t>
  </si>
  <si>
    <t>Gazprom Austria GmbH</t>
  </si>
  <si>
    <t>25X-GWHGASHANDEY</t>
  </si>
  <si>
    <t>Gazprom Marketing &amp; Trading Limited</t>
  </si>
  <si>
    <t>11XGAZPROM-MT--Y</t>
  </si>
  <si>
    <t>25X-GDFSUEZGASV2</t>
  </si>
  <si>
    <t>GEN-I Vienna GmbH</t>
  </si>
  <si>
    <t>14XGENI--------T</t>
  </si>
  <si>
    <t>GEN-I, trgovanje in prodaja elektricne energije, d.o.o.</t>
  </si>
  <si>
    <t>11XIGET--------D</t>
  </si>
  <si>
    <t>GEOPLIN d.o.o LJUBLJANA</t>
  </si>
  <si>
    <t>11XGETEC-------5</t>
  </si>
  <si>
    <t>GHG Emissions Traders and Consultants Ltd</t>
  </si>
  <si>
    <t>55XGHGEMITRACONQ</t>
  </si>
  <si>
    <t>Global NRG Zrt.</t>
  </si>
  <si>
    <t>25X-GLOBALNRGZRV</t>
  </si>
  <si>
    <t>goldgas GmbH</t>
  </si>
  <si>
    <t>21X000000001108L</t>
  </si>
  <si>
    <t>Greenhouse Power GmbH</t>
  </si>
  <si>
    <t>25X-GREENHOUSEPY</t>
  </si>
  <si>
    <t>Grünwelt Energie GmbH</t>
  </si>
  <si>
    <t>14XGRUENWELT---5</t>
  </si>
  <si>
    <t>Gutmann GmbH</t>
  </si>
  <si>
    <t>14YGUTMANN-----Z</t>
  </si>
  <si>
    <t>Hera Trading S.r.l.</t>
  </si>
  <si>
    <t>26X00000001201-S</t>
  </si>
  <si>
    <t>Hrvatska elektroprivreda d.d.</t>
  </si>
  <si>
    <t>31X-HEP-DD-----9</t>
  </si>
  <si>
    <t>JAS Budapest Zrt.</t>
  </si>
  <si>
    <t>15X-JAS--------X</t>
  </si>
  <si>
    <t>KEHAG Energiehandel GmbH</t>
  </si>
  <si>
    <t>11XKEHAGEH-----S</t>
  </si>
  <si>
    <t>LCG Energy GmbH</t>
  </si>
  <si>
    <t>11YW1-LCG-ENERG8</t>
  </si>
  <si>
    <t>Leu Energie Austria GmbH</t>
  </si>
  <si>
    <t>AT901809</t>
  </si>
  <si>
    <t>LINZ GAS Vertrieb GmbH &amp; Co KG</t>
  </si>
  <si>
    <t>AT900429</t>
  </si>
  <si>
    <t>Magyar Földgázkereskedö Zrt.</t>
  </si>
  <si>
    <t>25X-EONFLDGZTRA9</t>
  </si>
  <si>
    <t>MAINGAU Energie GmbH</t>
  </si>
  <si>
    <t>MAXENERGY Austria Handels GmbH</t>
  </si>
  <si>
    <t>14X----0000011-L</t>
  </si>
  <si>
    <t>McGas GmbH</t>
  </si>
  <si>
    <t>14X----0000030-G</t>
  </si>
  <si>
    <t>MET International AG</t>
  </si>
  <si>
    <t>21X000000001134K</t>
  </si>
  <si>
    <t>MONTANA Energie Handel AT GmbH</t>
  </si>
  <si>
    <t>MyElectric Energievertriebs- und -dienstleistungs GmbH</t>
  </si>
  <si>
    <t>14XMYELECTRIC-L8</t>
  </si>
  <si>
    <t>natGAS Aktiengesellschaft</t>
  </si>
  <si>
    <t>21X000000001021X</t>
  </si>
  <si>
    <t>NOVATEK GAS &amp; POWER GmbH</t>
  </si>
  <si>
    <t>21X000000001141N</t>
  </si>
  <si>
    <t>oekostrom GmbH für Vertrieb, Planung und Energiedienstleistungen</t>
  </si>
  <si>
    <t>Ompex AG</t>
  </si>
  <si>
    <t>12XOMPEX-------F</t>
  </si>
  <si>
    <t>Panrusgáz Gázkereskedelmi Zrt.</t>
  </si>
  <si>
    <t>39X50PANRUS00001</t>
  </si>
  <si>
    <t>PGNiG Supply &amp; Trading GmbH</t>
  </si>
  <si>
    <t>PST Europe Sales GmbH</t>
  </si>
  <si>
    <t>redgas GmbH</t>
  </si>
  <si>
    <t>AT901539</t>
  </si>
  <si>
    <t>Repower Italia S.p.A.</t>
  </si>
  <si>
    <t>12XREZIA-ITA---K</t>
  </si>
  <si>
    <t>RhönEnergie Fulda GmbH</t>
  </si>
  <si>
    <t>11XUEWAG-------G</t>
  </si>
  <si>
    <t>Roma Gas &amp; Power S.p.A.</t>
  </si>
  <si>
    <t>schlaustrom GmbH</t>
  </si>
  <si>
    <t>14X----0000008-4</t>
  </si>
  <si>
    <t>Slovenský plynárenský priemysel, a.s.</t>
  </si>
  <si>
    <t>24X-SPP-SK-123-5</t>
  </si>
  <si>
    <t>Sorgenia Trading S.p.A.</t>
  </si>
  <si>
    <t>17X100A100I009IC</t>
  </si>
  <si>
    <t>Spigas s.r.l.</t>
  </si>
  <si>
    <t>21X000000001073E</t>
  </si>
  <si>
    <t>Stadtbetriebe Steyr GmbH</t>
  </si>
  <si>
    <t>25X-STADTBETRIER</t>
  </si>
  <si>
    <t>Stadtwerke Bietigheim-Bissingen GmbH</t>
  </si>
  <si>
    <t>11YW1-BIEBI-INTF</t>
  </si>
  <si>
    <t>Stadtwerke Bregenz GmbH</t>
  </si>
  <si>
    <t>AT645019</t>
  </si>
  <si>
    <t>Stadtwerke Kapfenberg GmbH</t>
  </si>
  <si>
    <t>14XKAPFENBERG-LK</t>
  </si>
  <si>
    <t>Stadtwerke Leoben</t>
  </si>
  <si>
    <t>AT900299</t>
  </si>
  <si>
    <t>Sturm Energie GmbH</t>
  </si>
  <si>
    <t>14YSTURMENERGIE1</t>
  </si>
  <si>
    <t>Südwestdeutsche Stromhandels GmbH</t>
  </si>
  <si>
    <t>11XSUEDWESTSTRO8</t>
  </si>
  <si>
    <t>SWITCH Energievertriebsgesellschaft mbH</t>
  </si>
  <si>
    <t>14XSWITCH-GMBH0J</t>
  </si>
  <si>
    <t>TERAWATT International Stromhandelsgesellschaft m.b.H</t>
  </si>
  <si>
    <t>14XTERAWATT000BA</t>
  </si>
  <si>
    <t>TIGAS Erdgas Tirol GmbH</t>
  </si>
  <si>
    <t>25X-TIGAS-ERDGAG</t>
  </si>
  <si>
    <t>TopEnergy Service GmbH</t>
  </si>
  <si>
    <t>14XTOPENERGY-XX0</t>
  </si>
  <si>
    <t>Total Gas &amp; Power Limited</t>
  </si>
  <si>
    <t>11XTOTAL-------8</t>
  </si>
  <si>
    <t>Trans Austria Gasleitung GmbH</t>
  </si>
  <si>
    <t>21X-AT-C-A0A0A-B</t>
  </si>
  <si>
    <t>Uniper Global Commodities SE</t>
  </si>
  <si>
    <t>11XEON-H-------8</t>
  </si>
  <si>
    <t>Utilità S.p.A.</t>
  </si>
  <si>
    <t>26X00000012091-Q</t>
  </si>
  <si>
    <t>VERBUND AG</t>
  </si>
  <si>
    <t>13X-APC--------I</t>
  </si>
  <si>
    <t>Verbund Thermal Power Gmbh &amp; Co KG in Liqu.</t>
  </si>
  <si>
    <t>25X-VERBUNDTHERI</t>
  </si>
  <si>
    <t>Vitalis Handels GmbH</t>
  </si>
  <si>
    <t>23XVNGAG-------P</t>
  </si>
  <si>
    <t>VNG Austria GmbH</t>
  </si>
  <si>
    <t>Voestalpine Rohstoffbeschaffungs GmbH</t>
  </si>
  <si>
    <t>25X-VOESTALPINEP</t>
  </si>
  <si>
    <t>13X-VKW-HANDEL-M</t>
  </si>
  <si>
    <t>WIEN ENERGIE Vertrieb GmbH &amp; Co KG</t>
  </si>
  <si>
    <t>14XWIENSTR-ENER0</t>
  </si>
  <si>
    <t>Worldenergy SA</t>
  </si>
  <si>
    <t>25X-WORLDENERGYY</t>
  </si>
  <si>
    <t>Eingabeart Firmenname wählen</t>
  </si>
  <si>
    <r>
      <rPr>
        <b/>
        <sz val="10"/>
        <rFont val="Arial"/>
        <family val="2"/>
      </rPr>
      <t xml:space="preserve">Tageserhebung </t>
    </r>
    <r>
      <rPr>
        <sz val="10"/>
        <rFont val="Arial"/>
        <family val="2"/>
      </rPr>
      <t>(Tabellenblatt TT_Sp)</t>
    </r>
  </si>
  <si>
    <t>Tageswerte bis 14 Uhr des Folgetags</t>
  </si>
  <si>
    <t>AOT Energy Switzerland AG</t>
  </si>
  <si>
    <t>12X-0000001959-1</t>
  </si>
  <si>
    <t>11XBNPPARIBAS125</t>
  </si>
  <si>
    <t>Centrex Italia S.p.A.</t>
  </si>
  <si>
    <t>25X-CENTREXITALB</t>
  </si>
  <si>
    <t>Duferco Energia S.P.A.</t>
  </si>
  <si>
    <t>26X00000009701-T</t>
  </si>
  <si>
    <t>DXT Commodities SA</t>
  </si>
  <si>
    <t>Energi Danmark A/S</t>
  </si>
  <si>
    <t>11XDISAM-------V</t>
  </si>
  <si>
    <t>ENET Energy SA</t>
  </si>
  <si>
    <t>21X000000001135I</t>
  </si>
  <si>
    <t>ENGIE Energie GmbH</t>
  </si>
  <si>
    <t>ENSTROGA GmbH</t>
  </si>
  <si>
    <t>14XENSTROGA----X</t>
  </si>
  <si>
    <t>Equinor ASA</t>
  </si>
  <si>
    <t>ESTRA ENERGIE SRL</t>
  </si>
  <si>
    <t>21X0000000013481</t>
  </si>
  <si>
    <t>Fulminant Energie GmbH</t>
  </si>
  <si>
    <t>AT902199</t>
  </si>
  <si>
    <t>Gas Natural Europe S.A.S.</t>
  </si>
  <si>
    <t>21X000000001074C</t>
  </si>
  <si>
    <t>Gazprom Italia</t>
  </si>
  <si>
    <t>25X-PROMGASSPA-W</t>
  </si>
  <si>
    <t>In Commodities A/S</t>
  </si>
  <si>
    <t>45X000000000043A</t>
  </si>
  <si>
    <t>INA-INDUSTRIJA NAFTE D.D.</t>
  </si>
  <si>
    <t>31X-INA-HR-----T</t>
  </si>
  <si>
    <t>KELAG Energie &amp; Wärme GmbH</t>
  </si>
  <si>
    <t>AT902209</t>
  </si>
  <si>
    <t>Liechtensteinische Gasversorgung</t>
  </si>
  <si>
    <t>12X-0000001943-N</t>
  </si>
  <si>
    <t>LINZ STROM GAS WÄRME GmbH</t>
  </si>
  <si>
    <t>11XMAINGAU63179W</t>
  </si>
  <si>
    <t>MFGK Austria GmbH</t>
  </si>
  <si>
    <t>25X-MFGKAUSTRI-L</t>
  </si>
  <si>
    <t>MOL Commodity Trading Kft.</t>
  </si>
  <si>
    <t>23X--140211MCT-E</t>
  </si>
  <si>
    <t>11XMONTANA-----R</t>
  </si>
  <si>
    <t>14XOEKOSTROM-V-O</t>
  </si>
  <si>
    <t>Open Energy Platform AG</t>
  </si>
  <si>
    <t>PPD Global SA</t>
  </si>
  <si>
    <t>23X--171026--P-M</t>
  </si>
  <si>
    <t>RAG Austria AG</t>
  </si>
  <si>
    <t>26X00000106231-F</t>
  </si>
  <si>
    <t>Trafigura Trading (Europe) Sàrl</t>
  </si>
  <si>
    <t>12X-0000001967-3</t>
  </si>
  <si>
    <t>14X-VITALIS----1</t>
  </si>
  <si>
    <t>VNG Handel &amp; Vertrieb GmbH</t>
  </si>
  <si>
    <t>WIEE Hungary Kft.</t>
  </si>
  <si>
    <t>39XWIEEHUNGARIAQ</t>
  </si>
  <si>
    <t>Gas-Speicher</t>
  </si>
  <si>
    <t>(*) Speicherkunde Eingabeart im Blatt "L" wählbar!</t>
  </si>
  <si>
    <t>ALPHERG S.P.A.</t>
  </si>
  <si>
    <t>59X-ALPHERG-0--8</t>
  </si>
  <si>
    <t>BP Commodity Supply B.V.</t>
  </si>
  <si>
    <t>52X000000000067P</t>
  </si>
  <si>
    <t>Centrica Energy Trading A/S</t>
  </si>
  <si>
    <t>Doppler Gas GmbH</t>
  </si>
  <si>
    <t>AT902229</t>
  </si>
  <si>
    <t>EDF Trading Markets (Ireland) Limited</t>
  </si>
  <si>
    <t>47X0000000002633</t>
  </si>
  <si>
    <t>Elektrizitätswerke Reutte AG</t>
  </si>
  <si>
    <t>European Energy Pooling BVBA</t>
  </si>
  <si>
    <t>21X0000000010873</t>
  </si>
  <si>
    <t>Ezpada AG</t>
  </si>
  <si>
    <t>Freepoint Commodities B.V.</t>
  </si>
  <si>
    <t>49X000000000036L</t>
  </si>
  <si>
    <t>Gazprom Marketing and Trading Switzerland AG</t>
  </si>
  <si>
    <t>12X-0000002017-P</t>
  </si>
  <si>
    <t>illwerke vkw AG</t>
  </si>
  <si>
    <t>Macquarie Products (Ireland) Limited</t>
  </si>
  <si>
    <t>48X0000000002222</t>
  </si>
  <si>
    <t>NET4GAS, s.r.o.</t>
  </si>
  <si>
    <t>21X000000001304L</t>
  </si>
  <si>
    <t>Repower AG</t>
  </si>
  <si>
    <t>12XRAETIA-E-H--D</t>
  </si>
  <si>
    <t>Shell Energy Europe BV</t>
  </si>
  <si>
    <t>21X000000001032S</t>
  </si>
  <si>
    <t>Spotty Smart Energy Partner GmbH</t>
  </si>
  <si>
    <t>AT902279</t>
  </si>
  <si>
    <t>Stadtwerke Augsburg Energie GmbH</t>
  </si>
  <si>
    <t>11XSWAUGSBURG--9</t>
  </si>
  <si>
    <t>Tinmar Energy SA</t>
  </si>
  <si>
    <t>30XROTINMAREN--M</t>
  </si>
  <si>
    <t>BC-ENERGIAKERESKEDŐ KFT.</t>
  </si>
  <si>
    <t>15X-BC-ENERGIA-A</t>
  </si>
  <si>
    <t>Kontaktadresse:</t>
  </si>
  <si>
    <t>Datenübermittlung mittels Fileshare:</t>
  </si>
  <si>
    <t>https://statistics.e-control.at/</t>
  </si>
  <si>
    <t>Axpo Solutions AG</t>
  </si>
  <si>
    <t>AVIA Energy Austria GmbH</t>
  </si>
  <si>
    <t>AT902329</t>
  </si>
  <si>
    <t>E.ON Energiamegoldások Kft.</t>
  </si>
  <si>
    <t>39XEON-ENMEGOLDC</t>
  </si>
  <si>
    <t>EMEX Trade GmbH</t>
  </si>
  <si>
    <t>25X-EMEXTRADEGMC</t>
  </si>
  <si>
    <t>Energie AG Oberösterreich Vertrieb GmbH</t>
  </si>
  <si>
    <t>Energie AG Oberösterreich Vertrieb GmbH (sigi)</t>
  </si>
  <si>
    <t>ERU Europe GmbH</t>
  </si>
  <si>
    <t>25X-ERUEUROPEGM1</t>
  </si>
  <si>
    <t>ES FOR IN SE</t>
  </si>
  <si>
    <t>11XESFORIN-----H</t>
  </si>
  <si>
    <t>11XEZPADA------P</t>
  </si>
  <si>
    <t>First Energy AG</t>
  </si>
  <si>
    <t>AT902289</t>
  </si>
  <si>
    <t>GETEC ENERGIE GmbH</t>
  </si>
  <si>
    <t>IREN MERCATO SPA</t>
  </si>
  <si>
    <t>26X00000001321-F</t>
  </si>
  <si>
    <t>LITASCO SA</t>
  </si>
  <si>
    <t>59X-7-LITASCO-5Y</t>
  </si>
  <si>
    <t>MFT Energy A/S</t>
  </si>
  <si>
    <t>23X--161129-ME-L</t>
  </si>
  <si>
    <t>23X--150720-OE-1</t>
  </si>
  <si>
    <t>Stadtwerke Klagenfurt AG</t>
  </si>
  <si>
    <t>AT902299</t>
  </si>
  <si>
    <t>VERBUND Energy4Business GmbH</t>
  </si>
  <si>
    <t>25X-VNGAUSTRIAGL</t>
  </si>
  <si>
    <t>ZSE Energia, a.s.</t>
  </si>
  <si>
    <t>24XZSE---------Z</t>
  </si>
  <si>
    <t>ASGM Austrian Strategic Gas Storage Management GmbH</t>
  </si>
  <si>
    <t>25X-ASGMAUSTRIAJ</t>
  </si>
  <si>
    <t>Speicherinhalte bzw. vertraglich vereinbartes Arbeitsgasvolumen je Speicherkunde (*)</t>
  </si>
  <si>
    <t>Speicherinhalt</t>
  </si>
  <si>
    <t>astora GmbH &amp; Co. KG</t>
  </si>
  <si>
    <t>Marktgebiet Ost</t>
  </si>
  <si>
    <t>Marktgebiet THE</t>
  </si>
  <si>
    <t>Datum (Gastag)</t>
  </si>
  <si>
    <t>Übergabepunkt</t>
  </si>
  <si>
    <t>vertraglich vereinbarte Arbeitsgas-volumen</t>
  </si>
  <si>
    <r>
      <rPr>
        <b/>
        <sz val="10"/>
        <rFont val="Arial"/>
        <family val="2"/>
      </rPr>
      <t>Datenschutzhinweis gemäß Art 13 Abs. 1 und 2 DSGVO:</t>
    </r>
    <r>
      <rPr>
        <sz val="10"/>
        <rFont val="Arial"/>
        <family val="2"/>
      </rPr>
      <t xml:space="preserve">
Die E-Control verarbeitet die mit diesem Formular erhobenen Daten einerseits zu statistischen Zwecken und andererseits zur Wahrnehmung der Überwachungsaufgaben sowie zur Sicherstellung der Erdgasversorgung und zur Durchführung eines Monitoring der Versorgungssicherheit im Erdgasbereich. Die Verarbeitung zu statistischen Zwecken erfolgt gemäß § 147 Gaswirtschaftsgesetz 2011 (GWG 2011, BGBl. I Nr. 107/2011 idgF) und der Gasstatistikverordnung 2017 (BGBl. II Nr. 417/2016 idgF) unter sinngemäßer Anwendung des Bundesstatistikgesetzes (BStatG, BGBl. I Nr. 163/1999 idgF). Die Verarbeitung zur Wahrnehmung der Überwachungsaufgaben erfolgt gemäß § 131 GWG 2011 und der Gas Monitoring-Verordnung 2017 (GMO-VO 2017, BGBl. II Nr. 418/2016 idgF). Die Verarbeitung zur Sicherstellung der Erdgasversorgung und zur Durchführung eines Monitoring der Versorgungssicherheit im Erdgasbereich erfolgt gemäß § 27 Abs. 2 ff Energielenkungsgesetzt 2012 (EnLG 2012, BGBl. I Nr. 41/2013 idgF) iVm § 7 Abs. 1 Energie-Control-Gesetz (BGBl. I Nr. 110/2010 idgF) und der Erdgas-Energielenkungsdaten-Verordnung 2017 (G-EnLD-VO, BGBl. II Nr. 347/2022 idgF).
Auf Basis der genannten Bestimmungen sind Speicherunternehmen wie auch von Betreiber von Speicheranlagen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abhängig vom jeweiligen Zweck, eine Geldstrafe von bis zu 75 000 EUR nach sich ziehen (§ 159 Abs. 2 GWG 2011, § 39 Abs. 1 Z 2 EnLG 2012).
Die auf Basis der Gasstatistikverordnung 2017 erhobenen Einzeldaten können gemäß § 147 Abs.4 GWG 2011 für Zwecke der Bundesstatistik an die Bundesanstalt "Statistik Österreich" (Statistik Austria) übermittelt werden. Die für die Vorbereitung und operative Durchführung von Energielenkungsmaßnamen erforderlichen Daten sind von der E Control den Verteilergebietsmanagern sowie den Marktgebietsmanagern zur Verfügung zu stellen (§ 15 Abs. 9 EnLG 2012).
Der Datenschutzbeauftragte der E-Control kann per E-Mail an datenschutz@e-control.at kontaktiert werden.
</t>
    </r>
  </si>
  <si>
    <t>Speicherunternehmen</t>
  </si>
  <si>
    <t>Bei Bedarf weitere Spalten kopieren &gt;&gt;</t>
  </si>
  <si>
    <r>
      <rPr>
        <b/>
        <sz val="10"/>
        <rFont val="Arial"/>
        <family val="2"/>
      </rPr>
      <t>Jahreserhebung</t>
    </r>
    <r>
      <rPr>
        <sz val="10"/>
        <rFont val="Arial"/>
        <family val="2"/>
      </rPr>
      <t xml:space="preserve"> (Tabellenblatt JJ_SpAnl) </t>
    </r>
    <r>
      <rPr>
        <sz val="10"/>
        <color rgb="FFFF0000"/>
        <rFont val="Arial"/>
        <family val="2"/>
      </rPr>
      <t>**Bitte auch unterjährige Veränderungen zeitnah in diesem Tabellenblatt (Spalte i) anführen</t>
    </r>
  </si>
  <si>
    <t>Einspeicher-leistung</t>
  </si>
  <si>
    <t>Arbeitsgas-
volumen</t>
  </si>
  <si>
    <t>Ausspeicher-leistung</t>
  </si>
  <si>
    <t>Maximale angebotene Einspeicher-leistung</t>
  </si>
  <si>
    <t>Maximale angebotene Ausspeicher-leistung</t>
  </si>
  <si>
    <t>**Bitte auch unterjährige Veränderungen der allgemeinen jährlichen Kennzahlen: Speichervolumen, Ein- Ausspeicherleistung, etc.  zeitnah im Tabellenblatt "JJ_SpAnl" aktualisieren.</t>
  </si>
  <si>
    <t>Marktgebiet Ost oder THE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</si>
</sst>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 [$€-1]_-;\-* #,##0.00\ [$€-1]_-;_-* &quot;-&quot;??\ [$€-1]_-"/>
    <numFmt numFmtId="165" formatCode="mmmm"/>
    <numFmt numFmtId="166" formatCode="#,##0.0\ "/>
    <numFmt numFmtId="167" formatCode="#,##0,_)"/>
    <numFmt numFmtId="168" formatCode="_-[$€]\ * #,##0.00_-;\-[$€]\ * #,##0.00_-;_-[$€]\ * &quot;-&quot;??_-;_-@_-"/>
    <numFmt numFmtId="169" formatCode="ddd\ dd/mm/yyyy"/>
    <numFmt numFmtId="170" formatCode="#,##0.000\ "/>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4"/>
      <name val="Arial"/>
      <family val="2"/>
    </font>
    <font>
      <b/>
      <sz val="12"/>
      <name val="Arial"/>
      <family val="2"/>
    </font>
    <font>
      <b/>
      <sz val="10"/>
      <name val="Arial"/>
      <family val="2"/>
    </font>
    <font>
      <u/>
      <sz val="10"/>
      <color indexed="12"/>
      <name val="Arial"/>
      <family val="2"/>
    </font>
    <font>
      <sz val="10"/>
      <name val="Verdana"/>
      <family val="2"/>
    </font>
    <font>
      <sz val="8"/>
      <name val="Arial"/>
      <family val="2"/>
    </font>
    <font>
      <sz val="12"/>
      <name val="Arial"/>
      <family val="2"/>
    </font>
    <font>
      <b/>
      <sz val="10"/>
      <color indexed="54"/>
      <name val="Arial"/>
      <family val="2"/>
    </font>
    <font>
      <u/>
      <sz val="10"/>
      <name val="Arial"/>
      <family val="2"/>
    </font>
    <font>
      <sz val="10"/>
      <color rgb="FFFF0000"/>
      <name val="Arial"/>
      <family val="2"/>
    </font>
    <font>
      <b/>
      <sz val="12"/>
      <color rgb="FFFF0000"/>
      <name val="Arial"/>
      <family val="2"/>
    </font>
    <font>
      <sz val="10"/>
      <color theme="0"/>
      <name val="Arial"/>
      <family val="2"/>
    </font>
    <font>
      <sz val="7"/>
      <name val="Arial"/>
      <family val="2"/>
    </font>
    <font>
      <u/>
      <sz val="10"/>
      <color theme="10"/>
      <name val="Arial"/>
      <family val="2"/>
    </font>
    <font>
      <u/>
      <sz val="10"/>
      <color indexed="54"/>
      <name val="Arial"/>
      <family val="2"/>
    </font>
    <font>
      <sz val="10"/>
      <color indexed="54"/>
      <name val="Arial"/>
      <family val="2"/>
    </font>
    <font>
      <u/>
      <sz val="10"/>
      <color rgb="FFFF0000"/>
      <name val="Arial"/>
      <family val="2"/>
    </font>
  </fonts>
  <fills count="9">
    <fill>
      <patternFill patternType="none"/>
    </fill>
    <fill>
      <patternFill patternType="gray125"/>
    </fill>
    <fill>
      <patternFill patternType="solid">
        <fgColor rgb="FFFFFFCC"/>
      </patternFill>
    </fill>
    <fill>
      <patternFill patternType="solid">
        <fgColor theme="0" tint="-0.34998626667073579"/>
        <bgColor indexed="64"/>
      </patternFill>
    </fill>
    <fill>
      <patternFill patternType="solid">
        <fgColor theme="0" tint="-0.24994659260841701"/>
        <bgColor indexed="64"/>
      </patternFill>
    </fill>
    <fill>
      <patternFill patternType="solid">
        <fgColor theme="9" tint="0.59996337778862885"/>
        <bgColor indexed="64"/>
      </patternFill>
    </fill>
    <fill>
      <patternFill patternType="solid">
        <fgColor rgb="FFBFBFBF"/>
        <bgColor indexed="64"/>
      </patternFill>
    </fill>
    <fill>
      <patternFill patternType="solid">
        <fgColor rgb="FFA6A6A6"/>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right/>
      <top/>
      <bottom style="thin">
        <color indexed="64"/>
      </bottom>
      <diagonal/>
    </border>
    <border>
      <left/>
      <right/>
      <top style="thin">
        <color indexed="64"/>
      </top>
      <bottom/>
      <diagonal/>
    </border>
  </borders>
  <cellStyleXfs count="1274">
    <xf numFmtId="0" fontId="0" fillId="0" borderId="0"/>
    <xf numFmtId="164" fontId="10" fillId="0" borderId="0" applyFont="0" applyFill="0" applyBorder="0" applyAlignment="0" applyProtection="0"/>
    <xf numFmtId="0" fontId="9"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alignment horizontal="left"/>
    </xf>
    <xf numFmtId="43" fontId="3" fillId="0" borderId="0" applyFont="0" applyFill="0" applyBorder="0" applyAlignment="0" applyProtection="0"/>
    <xf numFmtId="0" fontId="3" fillId="2" borderId="13" applyNumberFormat="0" applyFont="0" applyAlignment="0" applyProtection="0"/>
    <xf numFmtId="9" fontId="4" fillId="0" borderId="0" applyFont="0" applyFill="0" applyBorder="0" applyAlignment="0" applyProtection="0"/>
    <xf numFmtId="0" fontId="4" fillId="0" borderId="0"/>
    <xf numFmtId="0" fontId="4" fillId="0" borderId="0"/>
    <xf numFmtId="0" fontId="10"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alignment horizontal="left"/>
    </xf>
    <xf numFmtId="0" fontId="4" fillId="0" borderId="0" applyFont="0" applyFill="0" applyBorder="0" applyAlignment="0" applyProtection="0">
      <alignment horizontal="left"/>
    </xf>
    <xf numFmtId="0" fontId="4" fillId="0" borderId="0" applyFont="0" applyFill="0" applyBorder="0" applyAlignment="0" applyProtection="0">
      <alignment horizontal="left"/>
    </xf>
    <xf numFmtId="0" fontId="4" fillId="0" borderId="0" applyFont="0" applyFill="0" applyBorder="0" applyAlignment="0" applyProtection="0">
      <alignment horizontal="left"/>
    </xf>
    <xf numFmtId="0" fontId="4" fillId="0" borderId="0" applyFont="0" applyFill="0" applyBorder="0" applyAlignment="0" applyProtection="0">
      <alignment horizontal="left"/>
    </xf>
    <xf numFmtId="0" fontId="4" fillId="0" borderId="0" applyFont="0" applyFill="0" applyBorder="0" applyAlignment="0" applyProtection="0">
      <alignment horizontal="left"/>
    </xf>
    <xf numFmtId="167" fontId="18" fillId="0" borderId="0" applyFill="0" applyBorder="0" applyProtection="0"/>
    <xf numFmtId="164" fontId="10" fillId="0" borderId="0" applyFont="0" applyFill="0" applyBorder="0" applyAlignment="0" applyProtection="0"/>
    <xf numFmtId="168" fontId="4"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9" fillId="0" borderId="0" applyNumberFormat="0" applyFill="0" applyBorder="0" applyAlignment="0" applyProtection="0">
      <alignment vertical="top"/>
      <protection locked="0"/>
    </xf>
    <xf numFmtId="0" fontId="19"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2" borderId="13" applyNumberFormat="0" applyFont="0" applyAlignment="0" applyProtection="0"/>
    <xf numFmtId="0" fontId="2" fillId="2" borderId="13" applyNumberFormat="0" applyFont="0" applyAlignment="0" applyProtection="0"/>
    <xf numFmtId="0" fontId="2" fillId="2" borderId="13" applyNumberFormat="0" applyFont="0" applyAlignment="0" applyProtection="0"/>
    <xf numFmtId="0" fontId="2" fillId="2" borderId="13" applyNumberFormat="0" applyFont="0" applyAlignment="0" applyProtection="0"/>
    <xf numFmtId="0" fontId="2" fillId="2" borderId="13" applyNumberFormat="0" applyFont="0" applyAlignment="0" applyProtection="0"/>
    <xf numFmtId="9" fontId="4" fillId="0" borderId="0" applyFont="0" applyFill="0" applyBorder="0" applyAlignment="0" applyProtection="0"/>
    <xf numFmtId="0" fontId="4" fillId="0" borderId="0"/>
    <xf numFmtId="0" fontId="10" fillId="0" borderId="0"/>
    <xf numFmtId="0" fontId="4" fillId="0" borderId="0"/>
    <xf numFmtId="0" fontId="10" fillId="0" borderId="0"/>
    <xf numFmtId="0" fontId="4" fillId="0" borderId="0"/>
    <xf numFmtId="0" fontId="4" fillId="0" borderId="0"/>
    <xf numFmtId="0" fontId="10" fillId="0" borderId="0"/>
    <xf numFmtId="0" fontId="10"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4" fillId="0" borderId="0"/>
    <xf numFmtId="0" fontId="4" fillId="0" borderId="0"/>
    <xf numFmtId="0" fontId="10"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10" fillId="0" borderId="0"/>
    <xf numFmtId="43" fontId="1" fillId="0" borderId="0" applyFont="0" applyFill="0" applyBorder="0" applyAlignment="0" applyProtection="0"/>
    <xf numFmtId="0" fontId="1" fillId="2" borderId="13"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42">
    <xf numFmtId="0" fontId="0" fillId="0" borderId="0" xfId="0"/>
    <xf numFmtId="49" fontId="6" fillId="0" borderId="0" xfId="3" applyNumberFormat="1" applyFont="1" applyAlignment="1" applyProtection="1">
      <alignment horizontal="right" vertical="center"/>
      <protection hidden="1"/>
    </xf>
    <xf numFmtId="0" fontId="5" fillId="0" borderId="0" xfId="3" applyFont="1" applyAlignment="1" applyProtection="1">
      <alignment vertical="center"/>
      <protection hidden="1"/>
    </xf>
    <xf numFmtId="0" fontId="0" fillId="0" borderId="0" xfId="0" applyProtection="1">
      <protection hidden="1"/>
    </xf>
    <xf numFmtId="0" fontId="4" fillId="0" borderId="0" xfId="3" applyAlignment="1" applyProtection="1">
      <alignment vertical="center"/>
      <protection hidden="1"/>
    </xf>
    <xf numFmtId="0" fontId="11" fillId="0" borderId="0" xfId="5" applyFont="1" applyAlignment="1" applyProtection="1">
      <alignment horizontal="left" indent="1"/>
      <protection hidden="1"/>
    </xf>
    <xf numFmtId="0" fontId="5" fillId="0" borderId="0" xfId="3" applyFont="1" applyAlignment="1" applyProtection="1">
      <alignment horizontal="left" vertical="center"/>
      <protection hidden="1"/>
    </xf>
    <xf numFmtId="0" fontId="8" fillId="0" borderId="0" xfId="3" applyFont="1" applyAlignment="1" applyProtection="1">
      <alignment horizontal="right" vertical="center"/>
      <protection hidden="1"/>
    </xf>
    <xf numFmtId="0" fontId="11" fillId="0" borderId="0" xfId="3" applyFont="1" applyAlignment="1" applyProtection="1">
      <alignment horizontal="left" vertical="center" indent="1"/>
      <protection hidden="1"/>
    </xf>
    <xf numFmtId="0" fontId="4" fillId="0" borderId="0" xfId="6" applyAlignment="1" applyProtection="1">
      <alignment vertical="center"/>
      <protection hidden="1"/>
    </xf>
    <xf numFmtId="49" fontId="4" fillId="0" borderId="0" xfId="6" applyNumberFormat="1" applyAlignment="1" applyProtection="1">
      <alignment vertical="center"/>
      <protection hidden="1"/>
    </xf>
    <xf numFmtId="0" fontId="4" fillId="0" borderId="0" xfId="0" applyFont="1" applyProtection="1">
      <protection hidden="1"/>
    </xf>
    <xf numFmtId="0" fontId="4" fillId="0" borderId="0" xfId="6" applyAlignment="1" applyProtection="1">
      <alignment horizontal="left" indent="1"/>
      <protection hidden="1"/>
    </xf>
    <xf numFmtId="0" fontId="4" fillId="0" borderId="0" xfId="6" applyProtection="1">
      <protection hidden="1"/>
    </xf>
    <xf numFmtId="0" fontId="4" fillId="0" borderId="0" xfId="6" applyAlignment="1" applyProtection="1">
      <alignment horizontal="left" vertical="center" indent="1"/>
      <protection hidden="1"/>
    </xf>
    <xf numFmtId="0" fontId="14" fillId="0" borderId="0" xfId="6" applyFont="1" applyAlignment="1" applyProtection="1">
      <alignment vertical="center"/>
      <protection hidden="1"/>
    </xf>
    <xf numFmtId="0" fontId="4" fillId="0" borderId="0" xfId="5" applyAlignment="1" applyProtection="1">
      <alignment horizontal="left" indent="1"/>
      <protection hidden="1"/>
    </xf>
    <xf numFmtId="0" fontId="4" fillId="0" borderId="0" xfId="0" applyFont="1" applyAlignment="1" applyProtection="1">
      <alignment horizontal="left" indent="1"/>
      <protection hidden="1"/>
    </xf>
    <xf numFmtId="0" fontId="4" fillId="0" borderId="0" xfId="5" applyProtection="1">
      <protection hidden="1"/>
    </xf>
    <xf numFmtId="0" fontId="11" fillId="0" borderId="0" xfId="0" applyFont="1" applyAlignment="1" applyProtection="1">
      <alignment horizontal="left" indent="1"/>
      <protection hidden="1"/>
    </xf>
    <xf numFmtId="0" fontId="4" fillId="0" borderId="0" xfId="0" applyFont="1" applyAlignment="1" applyProtection="1">
      <alignment vertical="center"/>
      <protection hidden="1"/>
    </xf>
    <xf numFmtId="0" fontId="4" fillId="0" borderId="0" xfId="6" applyAlignment="1" applyProtection="1">
      <alignment vertical="center"/>
      <protection locked="0"/>
    </xf>
    <xf numFmtId="0" fontId="4" fillId="0" borderId="0" xfId="0" applyFont="1" applyAlignment="1" applyProtection="1">
      <alignment vertical="center"/>
      <protection locked="0"/>
    </xf>
    <xf numFmtId="0" fontId="4" fillId="0" borderId="0" xfId="6" applyAlignment="1" applyProtection="1">
      <alignment vertical="center" wrapText="1"/>
      <protection hidden="1"/>
    </xf>
    <xf numFmtId="0" fontId="7" fillId="5" borderId="10" xfId="0" applyFont="1" applyFill="1" applyBorder="1" applyAlignment="1" applyProtection="1">
      <alignment horizontal="left" vertical="center" wrapText="1" indent="1"/>
      <protection locked="0"/>
    </xf>
    <xf numFmtId="49" fontId="4" fillId="5" borderId="1" xfId="3" applyNumberFormat="1" applyFill="1" applyBorder="1" applyAlignment="1" applyProtection="1">
      <alignment horizontal="left" vertical="center" indent="1"/>
      <protection locked="0"/>
    </xf>
    <xf numFmtId="49" fontId="9" fillId="5" borderId="3" xfId="2" applyNumberFormat="1" applyFill="1" applyBorder="1" applyAlignment="1" applyProtection="1">
      <alignment horizontal="left" vertical="center" indent="1"/>
      <protection locked="0"/>
    </xf>
    <xf numFmtId="0" fontId="15" fillId="0" borderId="0" xfId="3" applyFont="1" applyAlignment="1" applyProtection="1">
      <alignment horizontal="center" vertical="center"/>
      <protection hidden="1"/>
    </xf>
    <xf numFmtId="0" fontId="12" fillId="4" borderId="11" xfId="0" applyFont="1" applyFill="1" applyBorder="1" applyAlignment="1" applyProtection="1">
      <alignment horizontal="left" vertical="center" indent="1"/>
      <protection hidden="1"/>
    </xf>
    <xf numFmtId="0" fontId="4" fillId="4" borderId="4" xfId="6" applyFill="1" applyBorder="1" applyAlignment="1" applyProtection="1">
      <alignment horizontal="center" vertical="center" wrapText="1"/>
      <protection hidden="1"/>
    </xf>
    <xf numFmtId="0" fontId="7" fillId="3" borderId="4" xfId="6" applyFont="1" applyFill="1" applyBorder="1" applyAlignment="1" applyProtection="1">
      <alignment horizontal="left" vertical="center" indent="1"/>
      <protection hidden="1"/>
    </xf>
    <xf numFmtId="49" fontId="4" fillId="4" borderId="5" xfId="6" applyNumberFormat="1" applyFill="1" applyBorder="1" applyAlignment="1" applyProtection="1">
      <alignment horizontal="left" vertical="center" indent="1"/>
      <protection hidden="1"/>
    </xf>
    <xf numFmtId="0" fontId="7" fillId="3" borderId="5" xfId="6" applyFont="1" applyFill="1" applyBorder="1" applyAlignment="1" applyProtection="1">
      <alignment horizontal="left" vertical="center" indent="1"/>
      <protection hidden="1"/>
    </xf>
    <xf numFmtId="165" fontId="7" fillId="6" borderId="9" xfId="3" applyNumberFormat="1" applyFont="1" applyFill="1" applyBorder="1" applyAlignment="1" applyProtection="1">
      <alignment horizontal="left" vertical="center" indent="1"/>
      <protection hidden="1"/>
    </xf>
    <xf numFmtId="165" fontId="7" fillId="6" borderId="10" xfId="3" applyNumberFormat="1" applyFont="1" applyFill="1" applyBorder="1" applyAlignment="1" applyProtection="1">
      <alignment horizontal="left" vertical="center" indent="1"/>
      <protection hidden="1"/>
    </xf>
    <xf numFmtId="0" fontId="5" fillId="6" borderId="2" xfId="3" applyFont="1" applyFill="1" applyBorder="1" applyAlignment="1" applyProtection="1">
      <alignment horizontal="left" vertical="center" wrapText="1" indent="1"/>
      <protection hidden="1"/>
    </xf>
    <xf numFmtId="0" fontId="5" fillId="6" borderId="1" xfId="3" applyFont="1" applyFill="1" applyBorder="1" applyAlignment="1" applyProtection="1">
      <alignment horizontal="left" vertical="center" wrapText="1" indent="1"/>
      <protection hidden="1"/>
    </xf>
    <xf numFmtId="0" fontId="5" fillId="6" borderId="3" xfId="3" applyFont="1" applyFill="1" applyBorder="1" applyAlignment="1" applyProtection="1">
      <alignment horizontal="left" vertical="center" wrapText="1" indent="1"/>
      <protection hidden="1"/>
    </xf>
    <xf numFmtId="3" fontId="4" fillId="5" borderId="4" xfId="6" applyNumberFormat="1" applyFill="1" applyBorder="1" applyAlignment="1" applyProtection="1">
      <alignment horizontal="left" vertical="center" wrapText="1" indent="1"/>
      <protection locked="0"/>
    </xf>
    <xf numFmtId="0" fontId="16" fillId="0" borderId="0" xfId="6" applyFont="1" applyAlignment="1" applyProtection="1">
      <alignment horizontal="left" indent="1"/>
      <protection hidden="1"/>
    </xf>
    <xf numFmtId="0" fontId="4" fillId="0" borderId="0" xfId="3" applyAlignment="1" applyProtection="1">
      <alignment horizontal="left" vertical="center"/>
      <protection hidden="1"/>
    </xf>
    <xf numFmtId="0" fontId="4" fillId="5" borderId="10" xfId="0" applyFont="1" applyFill="1" applyBorder="1" applyAlignment="1" applyProtection="1">
      <alignment horizontal="left" vertical="center" indent="1"/>
      <protection locked="0"/>
    </xf>
    <xf numFmtId="0" fontId="4" fillId="5" borderId="16" xfId="0" applyFont="1" applyFill="1" applyBorder="1" applyAlignment="1" applyProtection="1">
      <alignment horizontal="left" vertical="center" indent="1"/>
      <protection locked="0"/>
    </xf>
    <xf numFmtId="1" fontId="7" fillId="5" borderId="9" xfId="3" applyNumberFormat="1" applyFont="1" applyFill="1" applyBorder="1" applyAlignment="1" applyProtection="1">
      <alignment horizontal="left" vertical="center" indent="1"/>
      <protection locked="0"/>
    </xf>
    <xf numFmtId="49" fontId="4" fillId="0" borderId="0" xfId="6" applyNumberFormat="1" applyAlignment="1" applyProtection="1">
      <alignment vertical="center"/>
      <protection locked="0"/>
    </xf>
    <xf numFmtId="22" fontId="4" fillId="5" borderId="10" xfId="0" applyNumberFormat="1" applyFont="1" applyFill="1" applyBorder="1" applyAlignment="1" applyProtection="1">
      <alignment horizontal="center" vertical="center"/>
      <protection locked="0"/>
    </xf>
    <xf numFmtId="22" fontId="4" fillId="5" borderId="16" xfId="0" applyNumberFormat="1" applyFont="1" applyFill="1" applyBorder="1" applyAlignment="1" applyProtection="1">
      <alignment horizontal="center" vertical="center"/>
      <protection locked="0"/>
    </xf>
    <xf numFmtId="0" fontId="17" fillId="0" borderId="0" xfId="0" applyFont="1" applyProtection="1">
      <protection hidden="1"/>
    </xf>
    <xf numFmtId="166" fontId="4" fillId="5" borderId="10" xfId="0" applyNumberFormat="1" applyFont="1" applyFill="1" applyBorder="1" applyAlignment="1" applyProtection="1">
      <alignment vertical="center"/>
      <protection locked="0"/>
    </xf>
    <xf numFmtId="166" fontId="4" fillId="5" borderId="16" xfId="0" applyNumberFormat="1" applyFont="1" applyFill="1" applyBorder="1" applyAlignment="1" applyProtection="1">
      <alignment vertical="center"/>
      <protection locked="0"/>
    </xf>
    <xf numFmtId="0" fontId="0" fillId="7" borderId="12" xfId="0" applyFill="1" applyBorder="1" applyAlignment="1">
      <alignment horizontal="left" vertical="center" indent="1"/>
    </xf>
    <xf numFmtId="0" fontId="0" fillId="7" borderId="6" xfId="0" applyFill="1" applyBorder="1" applyAlignment="1">
      <alignment horizontal="left" vertical="center" indent="1"/>
    </xf>
    <xf numFmtId="0" fontId="7" fillId="7" borderId="14" xfId="6" applyFont="1" applyFill="1" applyBorder="1" applyAlignment="1" applyProtection="1">
      <alignment horizontal="left" vertical="center"/>
      <protection hidden="1"/>
    </xf>
    <xf numFmtId="0" fontId="0" fillId="7" borderId="18" xfId="0" applyFill="1" applyBorder="1" applyAlignment="1">
      <alignment horizontal="left" vertical="center"/>
    </xf>
    <xf numFmtId="0" fontId="0" fillId="7" borderId="15" xfId="0" applyFill="1" applyBorder="1" applyAlignment="1">
      <alignment horizontal="left" vertical="center"/>
    </xf>
    <xf numFmtId="0" fontId="7" fillId="7" borderId="12" xfId="6" applyFont="1" applyFill="1" applyBorder="1" applyAlignment="1" applyProtection="1">
      <alignment horizontal="left" vertical="center" indent="1"/>
      <protection hidden="1"/>
    </xf>
    <xf numFmtId="0" fontId="4" fillId="5" borderId="16" xfId="17" applyFill="1" applyBorder="1" applyAlignment="1" applyProtection="1">
      <alignment horizontal="left" vertical="center" wrapText="1" indent="1"/>
      <protection locked="0"/>
    </xf>
    <xf numFmtId="0" fontId="4" fillId="5" borderId="10" xfId="7" applyFill="1" applyBorder="1" applyAlignment="1" applyProtection="1">
      <alignment horizontal="left" vertical="center" indent="1"/>
      <protection locked="0"/>
    </xf>
    <xf numFmtId="0" fontId="4" fillId="5" borderId="16" xfId="7" applyFill="1" applyBorder="1" applyAlignment="1" applyProtection="1">
      <alignment horizontal="left" vertical="center" indent="1"/>
      <protection locked="0"/>
    </xf>
    <xf numFmtId="165" fontId="4" fillId="6" borderId="11" xfId="3" applyNumberFormat="1" applyFill="1" applyBorder="1" applyAlignment="1" applyProtection="1">
      <alignment horizontal="left" vertical="center" indent="1"/>
      <protection hidden="1"/>
    </xf>
    <xf numFmtId="0" fontId="0" fillId="0" borderId="0" xfId="0" applyAlignment="1">
      <alignment horizontal="left" vertical="center" wrapText="1" indent="1"/>
    </xf>
    <xf numFmtId="0" fontId="0" fillId="0" borderId="0" xfId="0" applyAlignment="1" applyProtection="1">
      <alignment horizontal="left" vertical="center" indent="1"/>
      <protection hidden="1"/>
    </xf>
    <xf numFmtId="0" fontId="4" fillId="5" borderId="10" xfId="17" applyFill="1" applyBorder="1" applyAlignment="1" applyProtection="1">
      <alignment horizontal="left" vertical="center" indent="1"/>
      <protection locked="0"/>
    </xf>
    <xf numFmtId="0" fontId="4" fillId="4" borderId="10" xfId="17" applyFill="1" applyBorder="1" applyAlignment="1" applyProtection="1">
      <alignment horizontal="left" vertical="center" indent="1"/>
      <protection hidden="1"/>
    </xf>
    <xf numFmtId="0" fontId="4" fillId="5" borderId="16" xfId="17" applyFill="1" applyBorder="1" applyAlignment="1" applyProtection="1">
      <alignment horizontal="left" vertical="center" indent="1"/>
      <protection locked="0"/>
    </xf>
    <xf numFmtId="0" fontId="4" fillId="4" borderId="16" xfId="17" applyFill="1" applyBorder="1" applyAlignment="1" applyProtection="1">
      <alignment horizontal="left" vertical="center" indent="1"/>
      <protection hidden="1"/>
    </xf>
    <xf numFmtId="0" fontId="4" fillId="5" borderId="16" xfId="17" applyFill="1" applyBorder="1" applyAlignment="1" applyProtection="1">
      <alignment horizontal="left" vertical="center" indent="1"/>
      <protection hidden="1"/>
    </xf>
    <xf numFmtId="0" fontId="4" fillId="0" borderId="0" xfId="0" applyFont="1" applyAlignment="1" applyProtection="1">
      <alignment horizontal="right"/>
      <protection hidden="1"/>
    </xf>
    <xf numFmtId="0" fontId="20" fillId="0" borderId="0" xfId="2" applyFont="1" applyAlignment="1" applyProtection="1">
      <alignment horizontal="left"/>
      <protection hidden="1"/>
    </xf>
    <xf numFmtId="0" fontId="21" fillId="0" borderId="0" xfId="0" applyFont="1" applyAlignment="1" applyProtection="1">
      <alignment horizontal="left"/>
      <protection hidden="1"/>
    </xf>
    <xf numFmtId="0" fontId="22" fillId="0" borderId="0" xfId="2" applyFont="1" applyAlignment="1" applyProtection="1">
      <alignment horizontal="left"/>
      <protection hidden="1"/>
    </xf>
    <xf numFmtId="16" fontId="13" fillId="0" borderId="0" xfId="0" applyNumberFormat="1" applyFont="1" applyAlignment="1" applyProtection="1">
      <alignment vertical="center"/>
      <protection hidden="1"/>
    </xf>
    <xf numFmtId="0" fontId="4" fillId="8" borderId="9" xfId="0" applyFont="1" applyFill="1" applyBorder="1" applyAlignment="1" applyProtection="1">
      <alignment horizontal="center" vertical="center" wrapText="1"/>
      <protection hidden="1"/>
    </xf>
    <xf numFmtId="0" fontId="4" fillId="5" borderId="10" xfId="4" applyFill="1" applyBorder="1" applyAlignment="1" applyProtection="1">
      <alignment horizontal="left" vertical="center" indent="1"/>
      <protection locked="0"/>
    </xf>
    <xf numFmtId="0" fontId="4" fillId="8" borderId="10" xfId="4" applyFill="1" applyBorder="1" applyAlignment="1" applyProtection="1">
      <alignment horizontal="left" vertical="center" indent="1"/>
      <protection hidden="1"/>
    </xf>
    <xf numFmtId="0" fontId="4" fillId="5" borderId="16" xfId="5" applyFill="1" applyBorder="1" applyAlignment="1" applyProtection="1">
      <alignment horizontal="left" vertical="center" indent="1"/>
      <protection locked="0"/>
    </xf>
    <xf numFmtId="0" fontId="4" fillId="4" borderId="16" xfId="4" applyFill="1" applyBorder="1" applyAlignment="1" applyProtection="1">
      <alignment horizontal="left" vertical="center" indent="1"/>
      <protection hidden="1"/>
    </xf>
    <xf numFmtId="0" fontId="7" fillId="7" borderId="5" xfId="6" applyFont="1" applyFill="1" applyBorder="1" applyAlignment="1" applyProtection="1">
      <alignment horizontal="left" vertical="center" indent="1"/>
      <protection hidden="1"/>
    </xf>
    <xf numFmtId="0" fontId="7" fillId="4" borderId="5" xfId="6" applyFont="1" applyFill="1" applyBorder="1" applyAlignment="1" applyProtection="1">
      <alignment horizontal="left" vertical="center" indent="1"/>
      <protection hidden="1"/>
    </xf>
    <xf numFmtId="0" fontId="7" fillId="4" borderId="12" xfId="6" applyFont="1" applyFill="1" applyBorder="1" applyAlignment="1" applyProtection="1">
      <alignment horizontal="left" vertical="center" indent="1"/>
      <protection hidden="1"/>
    </xf>
    <xf numFmtId="0" fontId="11" fillId="0" borderId="0" xfId="6" applyFont="1" applyAlignment="1" applyProtection="1">
      <alignment horizontal="left" indent="1"/>
      <protection hidden="1"/>
    </xf>
    <xf numFmtId="169" fontId="4" fillId="4" borderId="10" xfId="0" applyNumberFormat="1" applyFont="1" applyFill="1" applyBorder="1" applyAlignment="1" applyProtection="1">
      <alignment horizontal="center" vertical="center"/>
      <protection hidden="1"/>
    </xf>
    <xf numFmtId="169" fontId="4" fillId="4" borderId="16" xfId="0" applyNumberFormat="1" applyFont="1" applyFill="1" applyBorder="1" applyAlignment="1" applyProtection="1">
      <alignment horizontal="center" vertical="center"/>
      <protection hidden="1"/>
    </xf>
    <xf numFmtId="0" fontId="4" fillId="0" borderId="0" xfId="0" applyFont="1"/>
    <xf numFmtId="170" fontId="4" fillId="5" borderId="10" xfId="6" applyNumberFormat="1" applyFill="1" applyBorder="1" applyAlignment="1" applyProtection="1">
      <alignment horizontal="right" vertical="center"/>
      <protection locked="0"/>
    </xf>
    <xf numFmtId="170" fontId="4" fillId="4" borderId="10" xfId="6" applyNumberFormat="1" applyFill="1" applyBorder="1" applyAlignment="1" applyProtection="1">
      <alignment vertical="center"/>
      <protection hidden="1"/>
    </xf>
    <xf numFmtId="170" fontId="4" fillId="5" borderId="10" xfId="6" applyNumberFormat="1" applyFill="1" applyBorder="1" applyAlignment="1" applyProtection="1">
      <alignment vertical="center"/>
      <protection locked="0"/>
    </xf>
    <xf numFmtId="170" fontId="4" fillId="5" borderId="16" xfId="6" applyNumberFormat="1" applyFill="1" applyBorder="1" applyAlignment="1" applyProtection="1">
      <alignment horizontal="right" vertical="center"/>
      <protection locked="0"/>
    </xf>
    <xf numFmtId="170" fontId="4" fillId="4" borderId="16" xfId="6" applyNumberFormat="1" applyFill="1" applyBorder="1" applyAlignment="1" applyProtection="1">
      <alignment vertical="center"/>
      <protection hidden="1"/>
    </xf>
    <xf numFmtId="170" fontId="4" fillId="5" borderId="16" xfId="6" applyNumberFormat="1" applyFill="1" applyBorder="1" applyAlignment="1" applyProtection="1">
      <alignment vertical="center"/>
      <protection locked="0"/>
    </xf>
    <xf numFmtId="0" fontId="4" fillId="0" borderId="0" xfId="6" applyAlignment="1" applyProtection="1">
      <alignment horizontal="right" vertical="center"/>
      <protection hidden="1"/>
    </xf>
    <xf numFmtId="0" fontId="15" fillId="0" borderId="0" xfId="6" applyFont="1" applyAlignment="1" applyProtection="1">
      <alignment vertical="center"/>
      <protection hidden="1"/>
    </xf>
    <xf numFmtId="0" fontId="4" fillId="8" borderId="16" xfId="5" applyFill="1" applyBorder="1" applyAlignment="1" applyProtection="1">
      <alignment horizontal="left" vertical="center" indent="1"/>
      <protection hidden="1"/>
    </xf>
    <xf numFmtId="165" fontId="7" fillId="4" borderId="8" xfId="0" applyNumberFormat="1" applyFont="1" applyFill="1" applyBorder="1" applyAlignment="1" applyProtection="1">
      <alignment horizontal="left" vertical="center" indent="1"/>
      <protection hidden="1"/>
    </xf>
    <xf numFmtId="0" fontId="0" fillId="4" borderId="7" xfId="0" applyFill="1" applyBorder="1" applyAlignment="1">
      <alignment horizontal="left" vertical="center" indent="1"/>
    </xf>
    <xf numFmtId="0" fontId="0" fillId="4" borderId="9" xfId="0" applyFill="1" applyBorder="1" applyAlignment="1">
      <alignment horizontal="left" vertical="center" indent="1"/>
    </xf>
    <xf numFmtId="1" fontId="4" fillId="5" borderId="8" xfId="0" applyNumberFormat="1" applyFont="1" applyFill="1" applyBorder="1" applyAlignment="1" applyProtection="1">
      <alignment horizontal="left" vertical="center" wrapText="1"/>
      <protection locked="0"/>
    </xf>
    <xf numFmtId="0" fontId="0" fillId="5" borderId="7" xfId="0" applyFill="1" applyBorder="1" applyAlignment="1" applyProtection="1">
      <alignment horizontal="left" vertical="center" wrapText="1"/>
      <protection locked="0"/>
    </xf>
    <xf numFmtId="0" fontId="0" fillId="5" borderId="9" xfId="0" applyFill="1" applyBorder="1" applyAlignment="1" applyProtection="1">
      <alignment horizontal="left" vertical="center" wrapText="1"/>
      <protection locked="0"/>
    </xf>
    <xf numFmtId="0" fontId="7" fillId="7" borderId="5" xfId="3" applyFont="1" applyFill="1" applyBorder="1" applyAlignment="1" applyProtection="1">
      <alignment horizontal="left" vertical="center" indent="1"/>
      <protection hidden="1"/>
    </xf>
    <xf numFmtId="0" fontId="0" fillId="0" borderId="6" xfId="0" applyBorder="1" applyAlignment="1">
      <alignment horizontal="left" vertical="center" indent="1"/>
    </xf>
    <xf numFmtId="0" fontId="4" fillId="0" borderId="5" xfId="0" applyFont="1" applyBorder="1" applyAlignment="1">
      <alignment horizontal="left" vertical="top" wrapText="1" indent="1"/>
    </xf>
    <xf numFmtId="0" fontId="4" fillId="0" borderId="12" xfId="0" applyFont="1" applyBorder="1" applyAlignment="1">
      <alignment horizontal="left" vertical="top" wrapText="1" indent="1"/>
    </xf>
    <xf numFmtId="0" fontId="4" fillId="0" borderId="6" xfId="0" applyFont="1" applyBorder="1" applyAlignment="1">
      <alignment horizontal="left" vertical="top" wrapText="1" indent="1"/>
    </xf>
    <xf numFmtId="0" fontId="4" fillId="5" borderId="5" xfId="0" applyFont="1" applyFill="1" applyBorder="1" applyAlignment="1" applyProtection="1">
      <alignment horizontal="center" vertical="center" wrapText="1"/>
      <protection locked="0"/>
    </xf>
    <xf numFmtId="0" fontId="0" fillId="0" borderId="6" xfId="0" applyBorder="1" applyAlignment="1">
      <alignment horizontal="center" vertical="center" wrapText="1"/>
    </xf>
    <xf numFmtId="0" fontId="4" fillId="4" borderId="5" xfId="6" applyFill="1" applyBorder="1" applyAlignment="1" applyProtection="1">
      <alignment horizontal="center" vertical="center" wrapText="1"/>
      <protection hidden="1"/>
    </xf>
    <xf numFmtId="0" fontId="4" fillId="4" borderId="12" xfId="6" applyFill="1" applyBorder="1" applyAlignment="1" applyProtection="1">
      <alignment horizontal="center" vertical="center" wrapText="1"/>
      <protection hidden="1"/>
    </xf>
    <xf numFmtId="0" fontId="7" fillId="7" borderId="5" xfId="6" applyFont="1" applyFill="1" applyBorder="1" applyAlignment="1" applyProtection="1">
      <alignment horizontal="left" vertical="center" indent="1"/>
      <protection hidden="1"/>
    </xf>
    <xf numFmtId="0" fontId="0" fillId="7" borderId="12" xfId="0" applyFill="1" applyBorder="1" applyAlignment="1">
      <alignment horizontal="left" vertical="center" indent="1"/>
    </xf>
    <xf numFmtId="0" fontId="0" fillId="7" borderId="6" xfId="0" applyFill="1" applyBorder="1" applyAlignment="1">
      <alignment horizontal="left" vertical="center" indent="1"/>
    </xf>
    <xf numFmtId="0" fontId="7" fillId="4" borderId="5" xfId="6" applyFont="1" applyFill="1" applyBorder="1" applyAlignment="1" applyProtection="1">
      <alignment horizontal="left" vertical="center" indent="1"/>
      <protection hidden="1"/>
    </xf>
    <xf numFmtId="0" fontId="0" fillId="4" borderId="12" xfId="0" applyFill="1" applyBorder="1" applyAlignment="1">
      <alignment horizontal="left" vertical="center"/>
    </xf>
    <xf numFmtId="0" fontId="0" fillId="4" borderId="6" xfId="0" applyFill="1" applyBorder="1" applyAlignment="1">
      <alignment horizontal="left" vertical="center"/>
    </xf>
    <xf numFmtId="0" fontId="4" fillId="8" borderId="8" xfId="0" applyFont="1" applyFill="1" applyBorder="1" applyAlignment="1" applyProtection="1">
      <alignment horizontal="center" vertical="center" wrapText="1"/>
      <protection hidden="1"/>
    </xf>
    <xf numFmtId="0" fontId="4" fillId="8" borderId="7" xfId="0" applyFont="1" applyFill="1" applyBorder="1" applyAlignment="1" applyProtection="1">
      <alignment horizontal="center" vertical="center" wrapText="1"/>
      <protection hidden="1"/>
    </xf>
    <xf numFmtId="0" fontId="4" fillId="8" borderId="9" xfId="0" applyFont="1" applyFill="1" applyBorder="1" applyAlignment="1" applyProtection="1">
      <alignment horizontal="center" vertical="center" wrapText="1"/>
      <protection hidden="1"/>
    </xf>
    <xf numFmtId="0" fontId="4" fillId="5" borderId="12" xfId="0" applyFont="1" applyFill="1" applyBorder="1" applyAlignment="1" applyProtection="1">
      <alignment horizontal="center" vertical="center" wrapText="1"/>
      <protection locked="0"/>
    </xf>
    <xf numFmtId="0" fontId="4" fillId="4" borderId="6" xfId="6" applyFill="1" applyBorder="1" applyAlignment="1" applyProtection="1">
      <alignment horizontal="center" vertical="center" wrapText="1"/>
      <protection hidden="1"/>
    </xf>
    <xf numFmtId="0" fontId="4" fillId="5" borderId="6" xfId="0" applyFont="1" applyFill="1" applyBorder="1" applyAlignment="1" applyProtection="1">
      <alignment horizontal="center" vertical="center" wrapText="1"/>
      <protection locked="0"/>
    </xf>
    <xf numFmtId="0" fontId="4" fillId="4" borderId="8" xfId="6" applyFill="1" applyBorder="1" applyAlignment="1" applyProtection="1">
      <alignment horizontal="center" vertical="center" wrapText="1"/>
      <protection hidden="1"/>
    </xf>
    <xf numFmtId="0" fontId="4" fillId="4" borderId="7" xfId="6" applyFill="1" applyBorder="1" applyAlignment="1" applyProtection="1">
      <alignment horizontal="center" vertical="center" wrapText="1"/>
      <protection hidden="1"/>
    </xf>
    <xf numFmtId="0" fontId="4" fillId="4" borderId="9" xfId="6" applyFill="1" applyBorder="1" applyAlignment="1" applyProtection="1">
      <alignment horizontal="center" vertical="center" wrapText="1"/>
      <protection hidden="1"/>
    </xf>
    <xf numFmtId="0" fontId="4" fillId="8" borderId="8" xfId="6" applyFill="1" applyBorder="1" applyAlignment="1" applyProtection="1">
      <alignment horizontal="center" vertical="center" wrapText="1"/>
      <protection hidden="1"/>
    </xf>
    <xf numFmtId="0" fontId="4" fillId="8" borderId="7" xfId="6" applyFill="1" applyBorder="1" applyAlignment="1" applyProtection="1">
      <alignment horizontal="center" vertical="center" wrapText="1"/>
      <protection hidden="1"/>
    </xf>
    <xf numFmtId="0" fontId="4" fillId="8" borderId="9" xfId="6" applyFill="1" applyBorder="1" applyAlignment="1" applyProtection="1">
      <alignment horizontal="center" vertical="center" wrapText="1"/>
      <protection hidden="1"/>
    </xf>
    <xf numFmtId="0" fontId="8" fillId="4" borderId="8" xfId="0" applyFont="1" applyFill="1" applyBorder="1" applyAlignment="1" applyProtection="1">
      <alignment horizontal="left" vertical="center" wrapText="1" indent="1"/>
      <protection hidden="1"/>
    </xf>
    <xf numFmtId="0" fontId="8" fillId="4" borderId="9" xfId="0" applyFont="1" applyFill="1" applyBorder="1" applyAlignment="1" applyProtection="1">
      <alignment horizontal="left" vertical="center" wrapText="1" indent="1"/>
      <protection hidden="1"/>
    </xf>
    <xf numFmtId="0" fontId="7" fillId="3" borderId="5" xfId="6" applyFont="1" applyFill="1" applyBorder="1" applyAlignment="1" applyProtection="1">
      <alignment horizontal="left" vertical="center" wrapText="1" indent="1"/>
      <protection hidden="1"/>
    </xf>
    <xf numFmtId="0" fontId="0" fillId="0" borderId="12" xfId="0" applyBorder="1" applyAlignment="1">
      <alignment horizontal="left" vertical="center" wrapText="1" indent="1"/>
    </xf>
    <xf numFmtId="0" fontId="0" fillId="0" borderId="6" xfId="0" applyBorder="1" applyAlignment="1">
      <alignment horizontal="left" vertical="center" wrapText="1" indent="1"/>
    </xf>
    <xf numFmtId="0" fontId="7" fillId="3" borderId="12" xfId="6" applyFont="1" applyFill="1" applyBorder="1" applyAlignment="1" applyProtection="1">
      <alignment horizontal="left" vertical="center" wrapText="1" indent="1"/>
      <protection hidden="1"/>
    </xf>
    <xf numFmtId="0" fontId="8" fillId="4" borderId="8" xfId="5" applyFont="1" applyFill="1" applyBorder="1" applyAlignment="1" applyProtection="1">
      <alignment horizontal="left" vertical="center" wrapText="1" indent="1"/>
      <protection hidden="1"/>
    </xf>
    <xf numFmtId="0" fontId="8" fillId="4" borderId="9" xfId="5" applyFont="1" applyFill="1" applyBorder="1" applyAlignment="1" applyProtection="1">
      <alignment horizontal="left" vertical="center" wrapText="1" indent="1"/>
      <protection hidden="1"/>
    </xf>
    <xf numFmtId="0" fontId="11" fillId="0" borderId="0" xfId="6" applyFont="1" applyAlignment="1" applyProtection="1">
      <alignment horizontal="left" wrapText="1"/>
      <protection hidden="1"/>
    </xf>
    <xf numFmtId="0" fontId="0" fillId="0" borderId="0" xfId="0" applyAlignment="1">
      <alignment horizontal="left" wrapText="1"/>
    </xf>
    <xf numFmtId="0" fontId="0" fillId="0" borderId="17" xfId="0" applyBorder="1" applyAlignment="1">
      <alignment horizontal="left" wrapText="1"/>
    </xf>
    <xf numFmtId="0" fontId="8" fillId="4" borderId="8" xfId="6" applyFont="1" applyFill="1" applyBorder="1" applyAlignment="1" applyProtection="1">
      <alignment horizontal="left" vertical="center" wrapText="1" indent="1"/>
      <protection hidden="1"/>
    </xf>
    <xf numFmtId="0" fontId="8" fillId="0" borderId="9" xfId="0" applyFont="1" applyBorder="1" applyAlignment="1">
      <alignment horizontal="left" vertical="center" indent="1"/>
    </xf>
    <xf numFmtId="0" fontId="8" fillId="4" borderId="8" xfId="6" applyFont="1" applyFill="1" applyBorder="1" applyAlignment="1" applyProtection="1">
      <alignment horizontal="left" vertical="center" indent="1"/>
      <protection hidden="1"/>
    </xf>
    <xf numFmtId="0" fontId="8" fillId="3" borderId="8" xfId="17" applyFont="1" applyFill="1" applyBorder="1" applyAlignment="1" applyProtection="1">
      <alignment horizontal="left" vertical="center" wrapText="1" indent="1"/>
      <protection hidden="1"/>
    </xf>
    <xf numFmtId="0" fontId="8" fillId="3" borderId="9" xfId="17" applyFont="1" applyFill="1" applyBorder="1" applyAlignment="1" applyProtection="1">
      <alignment horizontal="left" vertical="center" wrapText="1" indent="1"/>
      <protection hidden="1"/>
    </xf>
  </cellXfs>
  <cellStyles count="1274">
    <cellStyle name="A4 Auto Format" xfId="10" xr:uid="{00000000-0005-0000-0000-000000000000}"/>
    <cellStyle name="A4 Auto Format 2" xfId="19" xr:uid="{00000000-0005-0000-0000-000001000000}"/>
    <cellStyle name="A4 Auto Format 2 2" xfId="20" xr:uid="{00000000-0005-0000-0000-000002000000}"/>
    <cellStyle name="A4 Auto Format 3" xfId="21" xr:uid="{00000000-0005-0000-0000-000003000000}"/>
    <cellStyle name="A4 Auto Format 3 2" xfId="22" xr:uid="{00000000-0005-0000-0000-000004000000}"/>
    <cellStyle name="A4 Auto Format 4" xfId="23" xr:uid="{00000000-0005-0000-0000-000005000000}"/>
    <cellStyle name="A4 Auto Format 5" xfId="24" xr:uid="{00000000-0005-0000-0000-000006000000}"/>
    <cellStyle name="A4 No Format" xfId="11" xr:uid="{00000000-0005-0000-0000-000007000000}"/>
    <cellStyle name="A4 No Format 2" xfId="25" xr:uid="{00000000-0005-0000-0000-000008000000}"/>
    <cellStyle name="A4 No Format 2 2" xfId="26" xr:uid="{00000000-0005-0000-0000-000009000000}"/>
    <cellStyle name="A4 No Format 3" xfId="27" xr:uid="{00000000-0005-0000-0000-00000A000000}"/>
    <cellStyle name="A4 No Format 3 2" xfId="28" xr:uid="{00000000-0005-0000-0000-00000B000000}"/>
    <cellStyle name="A4 No Format 4" xfId="29" xr:uid="{00000000-0005-0000-0000-00000C000000}"/>
    <cellStyle name="A4 No Format 5" xfId="30" xr:uid="{00000000-0005-0000-0000-00000D000000}"/>
    <cellStyle name="A4 Normal" xfId="12" xr:uid="{00000000-0005-0000-0000-00000E000000}"/>
    <cellStyle name="A4 Normal 2" xfId="31" xr:uid="{00000000-0005-0000-0000-00000F000000}"/>
    <cellStyle name="A4 Normal 2 2" xfId="32" xr:uid="{00000000-0005-0000-0000-000010000000}"/>
    <cellStyle name="A4 Normal 3" xfId="33" xr:uid="{00000000-0005-0000-0000-000011000000}"/>
    <cellStyle name="A4 Normal 3 2" xfId="34" xr:uid="{00000000-0005-0000-0000-000012000000}"/>
    <cellStyle name="A4 Normal 4" xfId="35" xr:uid="{00000000-0005-0000-0000-000013000000}"/>
    <cellStyle name="A4 Normal 5" xfId="36" xr:uid="{00000000-0005-0000-0000-000014000000}"/>
    <cellStyle name="AZ1" xfId="37" xr:uid="{00000000-0005-0000-0000-000015000000}"/>
    <cellStyle name="Euro" xfId="1" xr:uid="{00000000-0005-0000-0000-000016000000}"/>
    <cellStyle name="Euro 2" xfId="38" xr:uid="{00000000-0005-0000-0000-000017000000}"/>
    <cellStyle name="Euro 2 2" xfId="39" xr:uid="{00000000-0005-0000-0000-000018000000}"/>
    <cellStyle name="Euro 2 3" xfId="40" xr:uid="{00000000-0005-0000-0000-000019000000}"/>
    <cellStyle name="Euro 3" xfId="41" xr:uid="{00000000-0005-0000-0000-00001A000000}"/>
    <cellStyle name="Euro 4" xfId="42" xr:uid="{00000000-0005-0000-0000-00001B000000}"/>
    <cellStyle name="Euro 5" xfId="43" xr:uid="{00000000-0005-0000-0000-00001C000000}"/>
    <cellStyle name="Hyperlink 2" xfId="44" xr:uid="{00000000-0005-0000-0000-00001D000000}"/>
    <cellStyle name="Hyperlink 3" xfId="45" xr:uid="{00000000-0005-0000-0000-00001E000000}"/>
    <cellStyle name="Komma 2" xfId="13" xr:uid="{00000000-0005-0000-0000-00001F000000}"/>
    <cellStyle name="Komma 2 2" xfId="47" xr:uid="{00000000-0005-0000-0000-000020000000}"/>
    <cellStyle name="Komma 2 2 2" xfId="48" xr:uid="{00000000-0005-0000-0000-000021000000}"/>
    <cellStyle name="Komma 2 3" xfId="49" xr:uid="{00000000-0005-0000-0000-000022000000}"/>
    <cellStyle name="Komma 2 4" xfId="50" xr:uid="{00000000-0005-0000-0000-000023000000}"/>
    <cellStyle name="Komma 2 5" xfId="51" xr:uid="{00000000-0005-0000-0000-000024000000}"/>
    <cellStyle name="Komma 2 6" xfId="52" xr:uid="{00000000-0005-0000-0000-000025000000}"/>
    <cellStyle name="Komma 2 7" xfId="46" xr:uid="{00000000-0005-0000-0000-000026000000}"/>
    <cellStyle name="Komma 2 8" xfId="790" xr:uid="{00000000-0005-0000-0000-000027000000}"/>
    <cellStyle name="Link" xfId="2" builtinId="8"/>
    <cellStyle name="Notiz 2" xfId="14" xr:uid="{00000000-0005-0000-0000-000029000000}"/>
    <cellStyle name="Notiz 2 2" xfId="54" xr:uid="{00000000-0005-0000-0000-00002A000000}"/>
    <cellStyle name="Notiz 2 3" xfId="55" xr:uid="{00000000-0005-0000-0000-00002B000000}"/>
    <cellStyle name="Notiz 2 4" xfId="56" xr:uid="{00000000-0005-0000-0000-00002C000000}"/>
    <cellStyle name="Notiz 2 5" xfId="57" xr:uid="{00000000-0005-0000-0000-00002D000000}"/>
    <cellStyle name="Notiz 2 6" xfId="53" xr:uid="{00000000-0005-0000-0000-00002E000000}"/>
    <cellStyle name="Notiz 2 7" xfId="791" xr:uid="{00000000-0005-0000-0000-00002F000000}"/>
    <cellStyle name="Prozent 2" xfId="15" xr:uid="{00000000-0005-0000-0000-000030000000}"/>
    <cellStyle name="Prozent 2 2" xfId="58" xr:uid="{00000000-0005-0000-0000-000031000000}"/>
    <cellStyle name="Standard" xfId="0" builtinId="0"/>
    <cellStyle name="Standard 2" xfId="6" xr:uid="{00000000-0005-0000-0000-000033000000}"/>
    <cellStyle name="Standard 2 2" xfId="7" xr:uid="{00000000-0005-0000-0000-000034000000}"/>
    <cellStyle name="Standard 2 2 2" xfId="59" xr:uid="{00000000-0005-0000-0000-000035000000}"/>
    <cellStyle name="Standard 2 2 2 2" xfId="16" xr:uid="{00000000-0005-0000-0000-000036000000}"/>
    <cellStyle name="Standard 2 2 3" xfId="60" xr:uid="{00000000-0005-0000-0000-000037000000}"/>
    <cellStyle name="Standard 2 2 4" xfId="61" xr:uid="{00000000-0005-0000-0000-000038000000}"/>
    <cellStyle name="Standard 2 2 5" xfId="62" xr:uid="{00000000-0005-0000-0000-000039000000}"/>
    <cellStyle name="Standard 2 3" xfId="63" xr:uid="{00000000-0005-0000-0000-00003A000000}"/>
    <cellStyle name="Standard 2 3 2" xfId="64" xr:uid="{00000000-0005-0000-0000-00003B000000}"/>
    <cellStyle name="Standard 2 3 3" xfId="65" xr:uid="{00000000-0005-0000-0000-00003C000000}"/>
    <cellStyle name="Standard 2 4" xfId="66" xr:uid="{00000000-0005-0000-0000-00003D000000}"/>
    <cellStyle name="Standard 2 5" xfId="67" xr:uid="{00000000-0005-0000-0000-00003E000000}"/>
    <cellStyle name="Standard 2 6" xfId="68" xr:uid="{00000000-0005-0000-0000-00003F000000}"/>
    <cellStyle name="Standard 3" xfId="8" xr:uid="{00000000-0005-0000-0000-000040000000}"/>
    <cellStyle name="Standard 3 10" xfId="69" xr:uid="{00000000-0005-0000-0000-000041000000}"/>
    <cellStyle name="Standard 3 10 2" xfId="70" xr:uid="{00000000-0005-0000-0000-000042000000}"/>
    <cellStyle name="Standard 3 10 2 2" xfId="71" xr:uid="{00000000-0005-0000-0000-000043000000}"/>
    <cellStyle name="Standard 3 10 2 2 2" xfId="1211" xr:uid="{00000000-0005-0000-0000-000044000000}"/>
    <cellStyle name="Standard 3 10 2 3" xfId="72" xr:uid="{00000000-0005-0000-0000-000045000000}"/>
    <cellStyle name="Standard 3 10 2 3 2" xfId="1104" xr:uid="{00000000-0005-0000-0000-000046000000}"/>
    <cellStyle name="Standard 3 10 2 4" xfId="73" xr:uid="{00000000-0005-0000-0000-000047000000}"/>
    <cellStyle name="Standard 3 10 2 5" xfId="900" xr:uid="{00000000-0005-0000-0000-000048000000}"/>
    <cellStyle name="Standard 3 10 3" xfId="74" xr:uid="{00000000-0005-0000-0000-000049000000}"/>
    <cellStyle name="Standard 3 10 3 2" xfId="75" xr:uid="{00000000-0005-0000-0000-00004A000000}"/>
    <cellStyle name="Standard 3 10 3 3" xfId="1036" xr:uid="{00000000-0005-0000-0000-00004B000000}"/>
    <cellStyle name="Standard 3 10 4" xfId="76" xr:uid="{00000000-0005-0000-0000-00004C000000}"/>
    <cellStyle name="Standard 3 10 4 2" xfId="1177" xr:uid="{00000000-0005-0000-0000-00004D000000}"/>
    <cellStyle name="Standard 3 10 5" xfId="77" xr:uid="{00000000-0005-0000-0000-00004E000000}"/>
    <cellStyle name="Standard 3 10 5 2" xfId="968" xr:uid="{00000000-0005-0000-0000-00004F000000}"/>
    <cellStyle name="Standard 3 10 6" xfId="78" xr:uid="{00000000-0005-0000-0000-000050000000}"/>
    <cellStyle name="Standard 3 10 7" xfId="832" xr:uid="{00000000-0005-0000-0000-000051000000}"/>
    <cellStyle name="Standard 3 11" xfId="79" xr:uid="{00000000-0005-0000-0000-000052000000}"/>
    <cellStyle name="Standard 3 11 2" xfId="80" xr:uid="{00000000-0005-0000-0000-000053000000}"/>
    <cellStyle name="Standard 3 11 2 2" xfId="81" xr:uid="{00000000-0005-0000-0000-000054000000}"/>
    <cellStyle name="Standard 3 11 2 3" xfId="1143" xr:uid="{00000000-0005-0000-0000-000055000000}"/>
    <cellStyle name="Standard 3 11 3" xfId="82" xr:uid="{00000000-0005-0000-0000-000056000000}"/>
    <cellStyle name="Standard 3 11 3 2" xfId="1070" xr:uid="{00000000-0005-0000-0000-000057000000}"/>
    <cellStyle name="Standard 3 11 4" xfId="83" xr:uid="{00000000-0005-0000-0000-000058000000}"/>
    <cellStyle name="Standard 3 11 5" xfId="866" xr:uid="{00000000-0005-0000-0000-000059000000}"/>
    <cellStyle name="Standard 3 12" xfId="84" xr:uid="{00000000-0005-0000-0000-00005A000000}"/>
    <cellStyle name="Standard 3 12 2" xfId="85" xr:uid="{00000000-0005-0000-0000-00005B000000}"/>
    <cellStyle name="Standard 3 12 2 2" xfId="86" xr:uid="{00000000-0005-0000-0000-00005C000000}"/>
    <cellStyle name="Standard 3 12 2 3" xfId="1002" xr:uid="{00000000-0005-0000-0000-00005D000000}"/>
    <cellStyle name="Standard 3 12 3" xfId="87" xr:uid="{00000000-0005-0000-0000-00005E000000}"/>
    <cellStyle name="Standard 3 12 4" xfId="798" xr:uid="{00000000-0005-0000-0000-00005F000000}"/>
    <cellStyle name="Standard 3 13" xfId="88" xr:uid="{00000000-0005-0000-0000-000060000000}"/>
    <cellStyle name="Standard 3 13 2" xfId="1138" xr:uid="{00000000-0005-0000-0000-000061000000}"/>
    <cellStyle name="Standard 3 14" xfId="89" xr:uid="{00000000-0005-0000-0000-000062000000}"/>
    <cellStyle name="Standard 3 14 2" xfId="934" xr:uid="{00000000-0005-0000-0000-000063000000}"/>
    <cellStyle name="Standard 3 2" xfId="90" xr:uid="{00000000-0005-0000-0000-000064000000}"/>
    <cellStyle name="Standard 3 2 10" xfId="91" xr:uid="{00000000-0005-0000-0000-000065000000}"/>
    <cellStyle name="Standard 3 2 10 2" xfId="935" xr:uid="{00000000-0005-0000-0000-000066000000}"/>
    <cellStyle name="Standard 3 2 11" xfId="92" xr:uid="{00000000-0005-0000-0000-000067000000}"/>
    <cellStyle name="Standard 3 2 12" xfId="799" xr:uid="{00000000-0005-0000-0000-000068000000}"/>
    <cellStyle name="Standard 3 2 2" xfId="93" xr:uid="{00000000-0005-0000-0000-000069000000}"/>
    <cellStyle name="Standard 3 2 2 10" xfId="94" xr:uid="{00000000-0005-0000-0000-00006A000000}"/>
    <cellStyle name="Standard 3 2 2 11" xfId="800" xr:uid="{00000000-0005-0000-0000-00006B000000}"/>
    <cellStyle name="Standard 3 2 2 2" xfId="95" xr:uid="{00000000-0005-0000-0000-00006C000000}"/>
    <cellStyle name="Standard 3 2 2 2 2" xfId="96" xr:uid="{00000000-0005-0000-0000-00006D000000}"/>
    <cellStyle name="Standard 3 2 2 2 2 2" xfId="97" xr:uid="{00000000-0005-0000-0000-00006E000000}"/>
    <cellStyle name="Standard 3 2 2 2 2 2 2" xfId="98" xr:uid="{00000000-0005-0000-0000-00006F000000}"/>
    <cellStyle name="Standard 3 2 2 2 2 2 2 2" xfId="99" xr:uid="{00000000-0005-0000-0000-000070000000}"/>
    <cellStyle name="Standard 3 2 2 2 2 2 2 2 2" xfId="1212" xr:uid="{00000000-0005-0000-0000-000071000000}"/>
    <cellStyle name="Standard 3 2 2 2 2 2 2 3" xfId="100" xr:uid="{00000000-0005-0000-0000-000072000000}"/>
    <cellStyle name="Standard 3 2 2 2 2 2 2 3 2" xfId="1128" xr:uid="{00000000-0005-0000-0000-000073000000}"/>
    <cellStyle name="Standard 3 2 2 2 2 2 2 4" xfId="101" xr:uid="{00000000-0005-0000-0000-000074000000}"/>
    <cellStyle name="Standard 3 2 2 2 2 2 2 5" xfId="924" xr:uid="{00000000-0005-0000-0000-000075000000}"/>
    <cellStyle name="Standard 3 2 2 2 2 2 3" xfId="102" xr:uid="{00000000-0005-0000-0000-000076000000}"/>
    <cellStyle name="Standard 3 2 2 2 2 2 3 2" xfId="103" xr:uid="{00000000-0005-0000-0000-000077000000}"/>
    <cellStyle name="Standard 3 2 2 2 2 2 3 3" xfId="1060" xr:uid="{00000000-0005-0000-0000-000078000000}"/>
    <cellStyle name="Standard 3 2 2 2 2 2 4" xfId="104" xr:uid="{00000000-0005-0000-0000-000079000000}"/>
    <cellStyle name="Standard 3 2 2 2 2 2 4 2" xfId="1201" xr:uid="{00000000-0005-0000-0000-00007A000000}"/>
    <cellStyle name="Standard 3 2 2 2 2 2 5" xfId="105" xr:uid="{00000000-0005-0000-0000-00007B000000}"/>
    <cellStyle name="Standard 3 2 2 2 2 2 5 2" xfId="992" xr:uid="{00000000-0005-0000-0000-00007C000000}"/>
    <cellStyle name="Standard 3 2 2 2 2 2 6" xfId="106" xr:uid="{00000000-0005-0000-0000-00007D000000}"/>
    <cellStyle name="Standard 3 2 2 2 2 2 7" xfId="856" xr:uid="{00000000-0005-0000-0000-00007E000000}"/>
    <cellStyle name="Standard 3 2 2 2 2 3" xfId="107" xr:uid="{00000000-0005-0000-0000-00007F000000}"/>
    <cellStyle name="Standard 3 2 2 2 2 3 2" xfId="108" xr:uid="{00000000-0005-0000-0000-000080000000}"/>
    <cellStyle name="Standard 3 2 2 2 2 3 2 2" xfId="1213" xr:uid="{00000000-0005-0000-0000-000081000000}"/>
    <cellStyle name="Standard 3 2 2 2 2 3 3" xfId="109" xr:uid="{00000000-0005-0000-0000-000082000000}"/>
    <cellStyle name="Standard 3 2 2 2 2 3 3 2" xfId="1094" xr:uid="{00000000-0005-0000-0000-000083000000}"/>
    <cellStyle name="Standard 3 2 2 2 2 3 4" xfId="110" xr:uid="{00000000-0005-0000-0000-000084000000}"/>
    <cellStyle name="Standard 3 2 2 2 2 3 5" xfId="890" xr:uid="{00000000-0005-0000-0000-000085000000}"/>
    <cellStyle name="Standard 3 2 2 2 2 4" xfId="111" xr:uid="{00000000-0005-0000-0000-000086000000}"/>
    <cellStyle name="Standard 3 2 2 2 2 4 2" xfId="112" xr:uid="{00000000-0005-0000-0000-000087000000}"/>
    <cellStyle name="Standard 3 2 2 2 2 4 3" xfId="1026" xr:uid="{00000000-0005-0000-0000-000088000000}"/>
    <cellStyle name="Standard 3 2 2 2 2 5" xfId="113" xr:uid="{00000000-0005-0000-0000-000089000000}"/>
    <cellStyle name="Standard 3 2 2 2 2 5 2" xfId="1167" xr:uid="{00000000-0005-0000-0000-00008A000000}"/>
    <cellStyle name="Standard 3 2 2 2 2 6" xfId="114" xr:uid="{00000000-0005-0000-0000-00008B000000}"/>
    <cellStyle name="Standard 3 2 2 2 2 6 2" xfId="958" xr:uid="{00000000-0005-0000-0000-00008C000000}"/>
    <cellStyle name="Standard 3 2 2 2 2 7" xfId="115" xr:uid="{00000000-0005-0000-0000-00008D000000}"/>
    <cellStyle name="Standard 3 2 2 2 2 8" xfId="822" xr:uid="{00000000-0005-0000-0000-00008E000000}"/>
    <cellStyle name="Standard 3 2 2 2 3" xfId="116" xr:uid="{00000000-0005-0000-0000-00008F000000}"/>
    <cellStyle name="Standard 3 2 2 2 3 2" xfId="117" xr:uid="{00000000-0005-0000-0000-000090000000}"/>
    <cellStyle name="Standard 3 2 2 2 3 2 2" xfId="118" xr:uid="{00000000-0005-0000-0000-000091000000}"/>
    <cellStyle name="Standard 3 2 2 2 3 2 2 2" xfId="1214" xr:uid="{00000000-0005-0000-0000-000092000000}"/>
    <cellStyle name="Standard 3 2 2 2 3 2 3" xfId="119" xr:uid="{00000000-0005-0000-0000-000093000000}"/>
    <cellStyle name="Standard 3 2 2 2 3 2 3 2" xfId="1111" xr:uid="{00000000-0005-0000-0000-000094000000}"/>
    <cellStyle name="Standard 3 2 2 2 3 2 4" xfId="120" xr:uid="{00000000-0005-0000-0000-000095000000}"/>
    <cellStyle name="Standard 3 2 2 2 3 2 5" xfId="907" xr:uid="{00000000-0005-0000-0000-000096000000}"/>
    <cellStyle name="Standard 3 2 2 2 3 3" xfId="121" xr:uid="{00000000-0005-0000-0000-000097000000}"/>
    <cellStyle name="Standard 3 2 2 2 3 3 2" xfId="122" xr:uid="{00000000-0005-0000-0000-000098000000}"/>
    <cellStyle name="Standard 3 2 2 2 3 3 3" xfId="1043" xr:uid="{00000000-0005-0000-0000-000099000000}"/>
    <cellStyle name="Standard 3 2 2 2 3 4" xfId="123" xr:uid="{00000000-0005-0000-0000-00009A000000}"/>
    <cellStyle name="Standard 3 2 2 2 3 4 2" xfId="1184" xr:uid="{00000000-0005-0000-0000-00009B000000}"/>
    <cellStyle name="Standard 3 2 2 2 3 5" xfId="124" xr:uid="{00000000-0005-0000-0000-00009C000000}"/>
    <cellStyle name="Standard 3 2 2 2 3 5 2" xfId="975" xr:uid="{00000000-0005-0000-0000-00009D000000}"/>
    <cellStyle name="Standard 3 2 2 2 3 6" xfId="125" xr:uid="{00000000-0005-0000-0000-00009E000000}"/>
    <cellStyle name="Standard 3 2 2 2 3 7" xfId="839" xr:uid="{00000000-0005-0000-0000-00009F000000}"/>
    <cellStyle name="Standard 3 2 2 2 4" xfId="126" xr:uid="{00000000-0005-0000-0000-0000A0000000}"/>
    <cellStyle name="Standard 3 2 2 2 4 2" xfId="127" xr:uid="{00000000-0005-0000-0000-0000A1000000}"/>
    <cellStyle name="Standard 3 2 2 2 4 2 2" xfId="1215" xr:uid="{00000000-0005-0000-0000-0000A2000000}"/>
    <cellStyle name="Standard 3 2 2 2 4 3" xfId="128" xr:uid="{00000000-0005-0000-0000-0000A3000000}"/>
    <cellStyle name="Standard 3 2 2 2 4 3 2" xfId="1077" xr:uid="{00000000-0005-0000-0000-0000A4000000}"/>
    <cellStyle name="Standard 3 2 2 2 4 4" xfId="129" xr:uid="{00000000-0005-0000-0000-0000A5000000}"/>
    <cellStyle name="Standard 3 2 2 2 4 5" xfId="873" xr:uid="{00000000-0005-0000-0000-0000A6000000}"/>
    <cellStyle name="Standard 3 2 2 2 5" xfId="130" xr:uid="{00000000-0005-0000-0000-0000A7000000}"/>
    <cellStyle name="Standard 3 2 2 2 5 2" xfId="131" xr:uid="{00000000-0005-0000-0000-0000A8000000}"/>
    <cellStyle name="Standard 3 2 2 2 5 3" xfId="1009" xr:uid="{00000000-0005-0000-0000-0000A9000000}"/>
    <cellStyle name="Standard 3 2 2 2 6" xfId="132" xr:uid="{00000000-0005-0000-0000-0000AA000000}"/>
    <cellStyle name="Standard 3 2 2 2 6 2" xfId="1150" xr:uid="{00000000-0005-0000-0000-0000AB000000}"/>
    <cellStyle name="Standard 3 2 2 2 7" xfId="133" xr:uid="{00000000-0005-0000-0000-0000AC000000}"/>
    <cellStyle name="Standard 3 2 2 2 7 2" xfId="941" xr:uid="{00000000-0005-0000-0000-0000AD000000}"/>
    <cellStyle name="Standard 3 2 2 2 8" xfId="134" xr:uid="{00000000-0005-0000-0000-0000AE000000}"/>
    <cellStyle name="Standard 3 2 2 2 9" xfId="805" xr:uid="{00000000-0005-0000-0000-0000AF000000}"/>
    <cellStyle name="Standard 3 2 2 3" xfId="135" xr:uid="{00000000-0005-0000-0000-0000B0000000}"/>
    <cellStyle name="Standard 3 2 2 3 2" xfId="136" xr:uid="{00000000-0005-0000-0000-0000B1000000}"/>
    <cellStyle name="Standard 3 2 2 3 2 2" xfId="137" xr:uid="{00000000-0005-0000-0000-0000B2000000}"/>
    <cellStyle name="Standard 3 2 2 3 2 2 2" xfId="138" xr:uid="{00000000-0005-0000-0000-0000B3000000}"/>
    <cellStyle name="Standard 3 2 2 3 2 2 2 2" xfId="139" xr:uid="{00000000-0005-0000-0000-0000B4000000}"/>
    <cellStyle name="Standard 3 2 2 3 2 2 2 2 2" xfId="1216" xr:uid="{00000000-0005-0000-0000-0000B5000000}"/>
    <cellStyle name="Standard 3 2 2 3 2 2 2 3" xfId="140" xr:uid="{00000000-0005-0000-0000-0000B6000000}"/>
    <cellStyle name="Standard 3 2 2 3 2 2 2 3 2" xfId="1133" xr:uid="{00000000-0005-0000-0000-0000B7000000}"/>
    <cellStyle name="Standard 3 2 2 3 2 2 2 4" xfId="141" xr:uid="{00000000-0005-0000-0000-0000B8000000}"/>
    <cellStyle name="Standard 3 2 2 3 2 2 2 5" xfId="929" xr:uid="{00000000-0005-0000-0000-0000B9000000}"/>
    <cellStyle name="Standard 3 2 2 3 2 2 3" xfId="142" xr:uid="{00000000-0005-0000-0000-0000BA000000}"/>
    <cellStyle name="Standard 3 2 2 3 2 2 3 2" xfId="143" xr:uid="{00000000-0005-0000-0000-0000BB000000}"/>
    <cellStyle name="Standard 3 2 2 3 2 2 3 3" xfId="1065" xr:uid="{00000000-0005-0000-0000-0000BC000000}"/>
    <cellStyle name="Standard 3 2 2 3 2 2 4" xfId="144" xr:uid="{00000000-0005-0000-0000-0000BD000000}"/>
    <cellStyle name="Standard 3 2 2 3 2 2 4 2" xfId="1206" xr:uid="{00000000-0005-0000-0000-0000BE000000}"/>
    <cellStyle name="Standard 3 2 2 3 2 2 5" xfId="145" xr:uid="{00000000-0005-0000-0000-0000BF000000}"/>
    <cellStyle name="Standard 3 2 2 3 2 2 5 2" xfId="997" xr:uid="{00000000-0005-0000-0000-0000C0000000}"/>
    <cellStyle name="Standard 3 2 2 3 2 2 6" xfId="146" xr:uid="{00000000-0005-0000-0000-0000C1000000}"/>
    <cellStyle name="Standard 3 2 2 3 2 2 7" xfId="861" xr:uid="{00000000-0005-0000-0000-0000C2000000}"/>
    <cellStyle name="Standard 3 2 2 3 2 3" xfId="147" xr:uid="{00000000-0005-0000-0000-0000C3000000}"/>
    <cellStyle name="Standard 3 2 2 3 2 3 2" xfId="148" xr:uid="{00000000-0005-0000-0000-0000C4000000}"/>
    <cellStyle name="Standard 3 2 2 3 2 3 2 2" xfId="1217" xr:uid="{00000000-0005-0000-0000-0000C5000000}"/>
    <cellStyle name="Standard 3 2 2 3 2 3 3" xfId="149" xr:uid="{00000000-0005-0000-0000-0000C6000000}"/>
    <cellStyle name="Standard 3 2 2 3 2 3 3 2" xfId="1099" xr:uid="{00000000-0005-0000-0000-0000C7000000}"/>
    <cellStyle name="Standard 3 2 2 3 2 3 4" xfId="150" xr:uid="{00000000-0005-0000-0000-0000C8000000}"/>
    <cellStyle name="Standard 3 2 2 3 2 3 5" xfId="895" xr:uid="{00000000-0005-0000-0000-0000C9000000}"/>
    <cellStyle name="Standard 3 2 2 3 2 4" xfId="151" xr:uid="{00000000-0005-0000-0000-0000CA000000}"/>
    <cellStyle name="Standard 3 2 2 3 2 4 2" xfId="152" xr:uid="{00000000-0005-0000-0000-0000CB000000}"/>
    <cellStyle name="Standard 3 2 2 3 2 4 3" xfId="1031" xr:uid="{00000000-0005-0000-0000-0000CC000000}"/>
    <cellStyle name="Standard 3 2 2 3 2 5" xfId="153" xr:uid="{00000000-0005-0000-0000-0000CD000000}"/>
    <cellStyle name="Standard 3 2 2 3 2 5 2" xfId="1172" xr:uid="{00000000-0005-0000-0000-0000CE000000}"/>
    <cellStyle name="Standard 3 2 2 3 2 6" xfId="154" xr:uid="{00000000-0005-0000-0000-0000CF000000}"/>
    <cellStyle name="Standard 3 2 2 3 2 6 2" xfId="963" xr:uid="{00000000-0005-0000-0000-0000D0000000}"/>
    <cellStyle name="Standard 3 2 2 3 2 7" xfId="155" xr:uid="{00000000-0005-0000-0000-0000D1000000}"/>
    <cellStyle name="Standard 3 2 2 3 2 8" xfId="827" xr:uid="{00000000-0005-0000-0000-0000D2000000}"/>
    <cellStyle name="Standard 3 2 2 3 3" xfId="156" xr:uid="{00000000-0005-0000-0000-0000D3000000}"/>
    <cellStyle name="Standard 3 2 2 3 3 2" xfId="157" xr:uid="{00000000-0005-0000-0000-0000D4000000}"/>
    <cellStyle name="Standard 3 2 2 3 3 2 2" xfId="158" xr:uid="{00000000-0005-0000-0000-0000D5000000}"/>
    <cellStyle name="Standard 3 2 2 3 3 2 2 2" xfId="1218" xr:uid="{00000000-0005-0000-0000-0000D6000000}"/>
    <cellStyle name="Standard 3 2 2 3 3 2 3" xfId="159" xr:uid="{00000000-0005-0000-0000-0000D7000000}"/>
    <cellStyle name="Standard 3 2 2 3 3 2 3 2" xfId="1116" xr:uid="{00000000-0005-0000-0000-0000D8000000}"/>
    <cellStyle name="Standard 3 2 2 3 3 2 4" xfId="160" xr:uid="{00000000-0005-0000-0000-0000D9000000}"/>
    <cellStyle name="Standard 3 2 2 3 3 2 5" xfId="912" xr:uid="{00000000-0005-0000-0000-0000DA000000}"/>
    <cellStyle name="Standard 3 2 2 3 3 3" xfId="161" xr:uid="{00000000-0005-0000-0000-0000DB000000}"/>
    <cellStyle name="Standard 3 2 2 3 3 3 2" xfId="162" xr:uid="{00000000-0005-0000-0000-0000DC000000}"/>
    <cellStyle name="Standard 3 2 2 3 3 3 3" xfId="1048" xr:uid="{00000000-0005-0000-0000-0000DD000000}"/>
    <cellStyle name="Standard 3 2 2 3 3 4" xfId="163" xr:uid="{00000000-0005-0000-0000-0000DE000000}"/>
    <cellStyle name="Standard 3 2 2 3 3 4 2" xfId="1189" xr:uid="{00000000-0005-0000-0000-0000DF000000}"/>
    <cellStyle name="Standard 3 2 2 3 3 5" xfId="164" xr:uid="{00000000-0005-0000-0000-0000E0000000}"/>
    <cellStyle name="Standard 3 2 2 3 3 5 2" xfId="980" xr:uid="{00000000-0005-0000-0000-0000E1000000}"/>
    <cellStyle name="Standard 3 2 2 3 3 6" xfId="165" xr:uid="{00000000-0005-0000-0000-0000E2000000}"/>
    <cellStyle name="Standard 3 2 2 3 3 7" xfId="844" xr:uid="{00000000-0005-0000-0000-0000E3000000}"/>
    <cellStyle name="Standard 3 2 2 3 4" xfId="166" xr:uid="{00000000-0005-0000-0000-0000E4000000}"/>
    <cellStyle name="Standard 3 2 2 3 4 2" xfId="167" xr:uid="{00000000-0005-0000-0000-0000E5000000}"/>
    <cellStyle name="Standard 3 2 2 3 4 2 2" xfId="1219" xr:uid="{00000000-0005-0000-0000-0000E6000000}"/>
    <cellStyle name="Standard 3 2 2 3 4 3" xfId="168" xr:uid="{00000000-0005-0000-0000-0000E7000000}"/>
    <cellStyle name="Standard 3 2 2 3 4 3 2" xfId="1082" xr:uid="{00000000-0005-0000-0000-0000E8000000}"/>
    <cellStyle name="Standard 3 2 2 3 4 4" xfId="169" xr:uid="{00000000-0005-0000-0000-0000E9000000}"/>
    <cellStyle name="Standard 3 2 2 3 4 5" xfId="878" xr:uid="{00000000-0005-0000-0000-0000EA000000}"/>
    <cellStyle name="Standard 3 2 2 3 5" xfId="170" xr:uid="{00000000-0005-0000-0000-0000EB000000}"/>
    <cellStyle name="Standard 3 2 2 3 5 2" xfId="171" xr:uid="{00000000-0005-0000-0000-0000EC000000}"/>
    <cellStyle name="Standard 3 2 2 3 5 3" xfId="1014" xr:uid="{00000000-0005-0000-0000-0000ED000000}"/>
    <cellStyle name="Standard 3 2 2 3 6" xfId="172" xr:uid="{00000000-0005-0000-0000-0000EE000000}"/>
    <cellStyle name="Standard 3 2 2 3 6 2" xfId="1155" xr:uid="{00000000-0005-0000-0000-0000EF000000}"/>
    <cellStyle name="Standard 3 2 2 3 7" xfId="173" xr:uid="{00000000-0005-0000-0000-0000F0000000}"/>
    <cellStyle name="Standard 3 2 2 3 7 2" xfId="946" xr:uid="{00000000-0005-0000-0000-0000F1000000}"/>
    <cellStyle name="Standard 3 2 2 3 8" xfId="174" xr:uid="{00000000-0005-0000-0000-0000F2000000}"/>
    <cellStyle name="Standard 3 2 2 3 9" xfId="810" xr:uid="{00000000-0005-0000-0000-0000F3000000}"/>
    <cellStyle name="Standard 3 2 2 4" xfId="175" xr:uid="{00000000-0005-0000-0000-0000F4000000}"/>
    <cellStyle name="Standard 3 2 2 4 2" xfId="176" xr:uid="{00000000-0005-0000-0000-0000F5000000}"/>
    <cellStyle name="Standard 3 2 2 4 2 2" xfId="177" xr:uid="{00000000-0005-0000-0000-0000F6000000}"/>
    <cellStyle name="Standard 3 2 2 4 2 2 2" xfId="178" xr:uid="{00000000-0005-0000-0000-0000F7000000}"/>
    <cellStyle name="Standard 3 2 2 4 2 2 2 2" xfId="1220" xr:uid="{00000000-0005-0000-0000-0000F8000000}"/>
    <cellStyle name="Standard 3 2 2 4 2 2 3" xfId="179" xr:uid="{00000000-0005-0000-0000-0000F9000000}"/>
    <cellStyle name="Standard 3 2 2 4 2 2 3 2" xfId="1123" xr:uid="{00000000-0005-0000-0000-0000FA000000}"/>
    <cellStyle name="Standard 3 2 2 4 2 2 4" xfId="180" xr:uid="{00000000-0005-0000-0000-0000FB000000}"/>
    <cellStyle name="Standard 3 2 2 4 2 2 5" xfId="919" xr:uid="{00000000-0005-0000-0000-0000FC000000}"/>
    <cellStyle name="Standard 3 2 2 4 2 3" xfId="181" xr:uid="{00000000-0005-0000-0000-0000FD000000}"/>
    <cellStyle name="Standard 3 2 2 4 2 3 2" xfId="182" xr:uid="{00000000-0005-0000-0000-0000FE000000}"/>
    <cellStyle name="Standard 3 2 2 4 2 3 3" xfId="1055" xr:uid="{00000000-0005-0000-0000-0000FF000000}"/>
    <cellStyle name="Standard 3 2 2 4 2 4" xfId="183" xr:uid="{00000000-0005-0000-0000-000000010000}"/>
    <cellStyle name="Standard 3 2 2 4 2 4 2" xfId="1196" xr:uid="{00000000-0005-0000-0000-000001010000}"/>
    <cellStyle name="Standard 3 2 2 4 2 5" xfId="184" xr:uid="{00000000-0005-0000-0000-000002010000}"/>
    <cellStyle name="Standard 3 2 2 4 2 5 2" xfId="987" xr:uid="{00000000-0005-0000-0000-000003010000}"/>
    <cellStyle name="Standard 3 2 2 4 2 6" xfId="185" xr:uid="{00000000-0005-0000-0000-000004010000}"/>
    <cellStyle name="Standard 3 2 2 4 2 7" xfId="851" xr:uid="{00000000-0005-0000-0000-000005010000}"/>
    <cellStyle name="Standard 3 2 2 4 3" xfId="186" xr:uid="{00000000-0005-0000-0000-000006010000}"/>
    <cellStyle name="Standard 3 2 2 4 3 2" xfId="187" xr:uid="{00000000-0005-0000-0000-000007010000}"/>
    <cellStyle name="Standard 3 2 2 4 3 2 2" xfId="1221" xr:uid="{00000000-0005-0000-0000-000008010000}"/>
    <cellStyle name="Standard 3 2 2 4 3 3" xfId="188" xr:uid="{00000000-0005-0000-0000-000009010000}"/>
    <cellStyle name="Standard 3 2 2 4 3 3 2" xfId="1089" xr:uid="{00000000-0005-0000-0000-00000A010000}"/>
    <cellStyle name="Standard 3 2 2 4 3 4" xfId="189" xr:uid="{00000000-0005-0000-0000-00000B010000}"/>
    <cellStyle name="Standard 3 2 2 4 3 5" xfId="885" xr:uid="{00000000-0005-0000-0000-00000C010000}"/>
    <cellStyle name="Standard 3 2 2 4 4" xfId="190" xr:uid="{00000000-0005-0000-0000-00000D010000}"/>
    <cellStyle name="Standard 3 2 2 4 4 2" xfId="191" xr:uid="{00000000-0005-0000-0000-00000E010000}"/>
    <cellStyle name="Standard 3 2 2 4 4 3" xfId="1021" xr:uid="{00000000-0005-0000-0000-00000F010000}"/>
    <cellStyle name="Standard 3 2 2 4 5" xfId="192" xr:uid="{00000000-0005-0000-0000-000010010000}"/>
    <cellStyle name="Standard 3 2 2 4 5 2" xfId="1162" xr:uid="{00000000-0005-0000-0000-000011010000}"/>
    <cellStyle name="Standard 3 2 2 4 6" xfId="193" xr:uid="{00000000-0005-0000-0000-000012010000}"/>
    <cellStyle name="Standard 3 2 2 4 6 2" xfId="953" xr:uid="{00000000-0005-0000-0000-000013010000}"/>
    <cellStyle name="Standard 3 2 2 4 7" xfId="194" xr:uid="{00000000-0005-0000-0000-000014010000}"/>
    <cellStyle name="Standard 3 2 2 4 8" xfId="817" xr:uid="{00000000-0005-0000-0000-000015010000}"/>
    <cellStyle name="Standard 3 2 2 5" xfId="195" xr:uid="{00000000-0005-0000-0000-000016010000}"/>
    <cellStyle name="Standard 3 2 2 5 2" xfId="196" xr:uid="{00000000-0005-0000-0000-000017010000}"/>
    <cellStyle name="Standard 3 2 2 5 2 2" xfId="197" xr:uid="{00000000-0005-0000-0000-000018010000}"/>
    <cellStyle name="Standard 3 2 2 5 2 2 2" xfId="1222" xr:uid="{00000000-0005-0000-0000-000019010000}"/>
    <cellStyle name="Standard 3 2 2 5 2 3" xfId="198" xr:uid="{00000000-0005-0000-0000-00001A010000}"/>
    <cellStyle name="Standard 3 2 2 5 2 3 2" xfId="1106" xr:uid="{00000000-0005-0000-0000-00001B010000}"/>
    <cellStyle name="Standard 3 2 2 5 2 4" xfId="199" xr:uid="{00000000-0005-0000-0000-00001C010000}"/>
    <cellStyle name="Standard 3 2 2 5 2 5" xfId="902" xr:uid="{00000000-0005-0000-0000-00001D010000}"/>
    <cellStyle name="Standard 3 2 2 5 3" xfId="200" xr:uid="{00000000-0005-0000-0000-00001E010000}"/>
    <cellStyle name="Standard 3 2 2 5 3 2" xfId="201" xr:uid="{00000000-0005-0000-0000-00001F010000}"/>
    <cellStyle name="Standard 3 2 2 5 3 3" xfId="1038" xr:uid="{00000000-0005-0000-0000-000020010000}"/>
    <cellStyle name="Standard 3 2 2 5 4" xfId="202" xr:uid="{00000000-0005-0000-0000-000021010000}"/>
    <cellStyle name="Standard 3 2 2 5 4 2" xfId="1179" xr:uid="{00000000-0005-0000-0000-000022010000}"/>
    <cellStyle name="Standard 3 2 2 5 5" xfId="203" xr:uid="{00000000-0005-0000-0000-000023010000}"/>
    <cellStyle name="Standard 3 2 2 5 5 2" xfId="970" xr:uid="{00000000-0005-0000-0000-000024010000}"/>
    <cellStyle name="Standard 3 2 2 5 6" xfId="204" xr:uid="{00000000-0005-0000-0000-000025010000}"/>
    <cellStyle name="Standard 3 2 2 5 7" xfId="834" xr:uid="{00000000-0005-0000-0000-000026010000}"/>
    <cellStyle name="Standard 3 2 2 6" xfId="205" xr:uid="{00000000-0005-0000-0000-000027010000}"/>
    <cellStyle name="Standard 3 2 2 6 2" xfId="206" xr:uid="{00000000-0005-0000-0000-000028010000}"/>
    <cellStyle name="Standard 3 2 2 6 2 2" xfId="207" xr:uid="{00000000-0005-0000-0000-000029010000}"/>
    <cellStyle name="Standard 3 2 2 6 2 3" xfId="1145" xr:uid="{00000000-0005-0000-0000-00002A010000}"/>
    <cellStyle name="Standard 3 2 2 6 3" xfId="208" xr:uid="{00000000-0005-0000-0000-00002B010000}"/>
    <cellStyle name="Standard 3 2 2 6 3 2" xfId="1072" xr:uid="{00000000-0005-0000-0000-00002C010000}"/>
    <cellStyle name="Standard 3 2 2 6 4" xfId="209" xr:uid="{00000000-0005-0000-0000-00002D010000}"/>
    <cellStyle name="Standard 3 2 2 6 5" xfId="868" xr:uid="{00000000-0005-0000-0000-00002E010000}"/>
    <cellStyle name="Standard 3 2 2 7" xfId="210" xr:uid="{00000000-0005-0000-0000-00002F010000}"/>
    <cellStyle name="Standard 3 2 2 7 2" xfId="211" xr:uid="{00000000-0005-0000-0000-000030010000}"/>
    <cellStyle name="Standard 3 2 2 7 3" xfId="1004" xr:uid="{00000000-0005-0000-0000-000031010000}"/>
    <cellStyle name="Standard 3 2 2 8" xfId="212" xr:uid="{00000000-0005-0000-0000-000032010000}"/>
    <cellStyle name="Standard 3 2 2 8 2" xfId="1140" xr:uid="{00000000-0005-0000-0000-000033010000}"/>
    <cellStyle name="Standard 3 2 2 9" xfId="213" xr:uid="{00000000-0005-0000-0000-000034010000}"/>
    <cellStyle name="Standard 3 2 2 9 2" xfId="936" xr:uid="{00000000-0005-0000-0000-000035010000}"/>
    <cellStyle name="Standard 3 2 3" xfId="214" xr:uid="{00000000-0005-0000-0000-000036010000}"/>
    <cellStyle name="Standard 3 2 3 2" xfId="215" xr:uid="{00000000-0005-0000-0000-000037010000}"/>
    <cellStyle name="Standard 3 2 3 2 2" xfId="216" xr:uid="{00000000-0005-0000-0000-000038010000}"/>
    <cellStyle name="Standard 3 2 3 2 2 2" xfId="217" xr:uid="{00000000-0005-0000-0000-000039010000}"/>
    <cellStyle name="Standard 3 2 3 2 2 2 2" xfId="218" xr:uid="{00000000-0005-0000-0000-00003A010000}"/>
    <cellStyle name="Standard 3 2 3 2 2 2 2 2" xfId="1223" xr:uid="{00000000-0005-0000-0000-00003B010000}"/>
    <cellStyle name="Standard 3 2 3 2 2 2 3" xfId="219" xr:uid="{00000000-0005-0000-0000-00003C010000}"/>
    <cellStyle name="Standard 3 2 3 2 2 2 3 2" xfId="1127" xr:uid="{00000000-0005-0000-0000-00003D010000}"/>
    <cellStyle name="Standard 3 2 3 2 2 2 4" xfId="220" xr:uid="{00000000-0005-0000-0000-00003E010000}"/>
    <cellStyle name="Standard 3 2 3 2 2 2 5" xfId="923" xr:uid="{00000000-0005-0000-0000-00003F010000}"/>
    <cellStyle name="Standard 3 2 3 2 2 3" xfId="221" xr:uid="{00000000-0005-0000-0000-000040010000}"/>
    <cellStyle name="Standard 3 2 3 2 2 3 2" xfId="222" xr:uid="{00000000-0005-0000-0000-000041010000}"/>
    <cellStyle name="Standard 3 2 3 2 2 3 3" xfId="1059" xr:uid="{00000000-0005-0000-0000-000042010000}"/>
    <cellStyle name="Standard 3 2 3 2 2 4" xfId="223" xr:uid="{00000000-0005-0000-0000-000043010000}"/>
    <cellStyle name="Standard 3 2 3 2 2 4 2" xfId="1200" xr:uid="{00000000-0005-0000-0000-000044010000}"/>
    <cellStyle name="Standard 3 2 3 2 2 5" xfId="224" xr:uid="{00000000-0005-0000-0000-000045010000}"/>
    <cellStyle name="Standard 3 2 3 2 2 5 2" xfId="991" xr:uid="{00000000-0005-0000-0000-000046010000}"/>
    <cellStyle name="Standard 3 2 3 2 2 6" xfId="225" xr:uid="{00000000-0005-0000-0000-000047010000}"/>
    <cellStyle name="Standard 3 2 3 2 2 7" xfId="855" xr:uid="{00000000-0005-0000-0000-000048010000}"/>
    <cellStyle name="Standard 3 2 3 2 3" xfId="226" xr:uid="{00000000-0005-0000-0000-000049010000}"/>
    <cellStyle name="Standard 3 2 3 2 3 2" xfId="227" xr:uid="{00000000-0005-0000-0000-00004A010000}"/>
    <cellStyle name="Standard 3 2 3 2 3 2 2" xfId="1224" xr:uid="{00000000-0005-0000-0000-00004B010000}"/>
    <cellStyle name="Standard 3 2 3 2 3 3" xfId="228" xr:uid="{00000000-0005-0000-0000-00004C010000}"/>
    <cellStyle name="Standard 3 2 3 2 3 3 2" xfId="1093" xr:uid="{00000000-0005-0000-0000-00004D010000}"/>
    <cellStyle name="Standard 3 2 3 2 3 4" xfId="229" xr:uid="{00000000-0005-0000-0000-00004E010000}"/>
    <cellStyle name="Standard 3 2 3 2 3 5" xfId="889" xr:uid="{00000000-0005-0000-0000-00004F010000}"/>
    <cellStyle name="Standard 3 2 3 2 4" xfId="230" xr:uid="{00000000-0005-0000-0000-000050010000}"/>
    <cellStyle name="Standard 3 2 3 2 4 2" xfId="231" xr:uid="{00000000-0005-0000-0000-000051010000}"/>
    <cellStyle name="Standard 3 2 3 2 4 3" xfId="1025" xr:uid="{00000000-0005-0000-0000-000052010000}"/>
    <cellStyle name="Standard 3 2 3 2 5" xfId="232" xr:uid="{00000000-0005-0000-0000-000053010000}"/>
    <cellStyle name="Standard 3 2 3 2 5 2" xfId="1166" xr:uid="{00000000-0005-0000-0000-000054010000}"/>
    <cellStyle name="Standard 3 2 3 2 6" xfId="233" xr:uid="{00000000-0005-0000-0000-000055010000}"/>
    <cellStyle name="Standard 3 2 3 2 6 2" xfId="957" xr:uid="{00000000-0005-0000-0000-000056010000}"/>
    <cellStyle name="Standard 3 2 3 2 7" xfId="234" xr:uid="{00000000-0005-0000-0000-000057010000}"/>
    <cellStyle name="Standard 3 2 3 2 8" xfId="821" xr:uid="{00000000-0005-0000-0000-000058010000}"/>
    <cellStyle name="Standard 3 2 3 3" xfId="235" xr:uid="{00000000-0005-0000-0000-000059010000}"/>
    <cellStyle name="Standard 3 2 3 3 2" xfId="236" xr:uid="{00000000-0005-0000-0000-00005A010000}"/>
    <cellStyle name="Standard 3 2 3 3 2 2" xfId="237" xr:uid="{00000000-0005-0000-0000-00005B010000}"/>
    <cellStyle name="Standard 3 2 3 3 2 2 2" xfId="1225" xr:uid="{00000000-0005-0000-0000-00005C010000}"/>
    <cellStyle name="Standard 3 2 3 3 2 3" xfId="238" xr:uid="{00000000-0005-0000-0000-00005D010000}"/>
    <cellStyle name="Standard 3 2 3 3 2 3 2" xfId="1110" xr:uid="{00000000-0005-0000-0000-00005E010000}"/>
    <cellStyle name="Standard 3 2 3 3 2 4" xfId="239" xr:uid="{00000000-0005-0000-0000-00005F010000}"/>
    <cellStyle name="Standard 3 2 3 3 2 5" xfId="906" xr:uid="{00000000-0005-0000-0000-000060010000}"/>
    <cellStyle name="Standard 3 2 3 3 3" xfId="240" xr:uid="{00000000-0005-0000-0000-000061010000}"/>
    <cellStyle name="Standard 3 2 3 3 3 2" xfId="241" xr:uid="{00000000-0005-0000-0000-000062010000}"/>
    <cellStyle name="Standard 3 2 3 3 3 3" xfId="1042" xr:uid="{00000000-0005-0000-0000-000063010000}"/>
    <cellStyle name="Standard 3 2 3 3 4" xfId="242" xr:uid="{00000000-0005-0000-0000-000064010000}"/>
    <cellStyle name="Standard 3 2 3 3 4 2" xfId="1183" xr:uid="{00000000-0005-0000-0000-000065010000}"/>
    <cellStyle name="Standard 3 2 3 3 5" xfId="243" xr:uid="{00000000-0005-0000-0000-000066010000}"/>
    <cellStyle name="Standard 3 2 3 3 5 2" xfId="974" xr:uid="{00000000-0005-0000-0000-000067010000}"/>
    <cellStyle name="Standard 3 2 3 3 6" xfId="244" xr:uid="{00000000-0005-0000-0000-000068010000}"/>
    <cellStyle name="Standard 3 2 3 3 7" xfId="838" xr:uid="{00000000-0005-0000-0000-000069010000}"/>
    <cellStyle name="Standard 3 2 3 4" xfId="245" xr:uid="{00000000-0005-0000-0000-00006A010000}"/>
    <cellStyle name="Standard 3 2 3 4 2" xfId="246" xr:uid="{00000000-0005-0000-0000-00006B010000}"/>
    <cellStyle name="Standard 3 2 3 4 2 2" xfId="1226" xr:uid="{00000000-0005-0000-0000-00006C010000}"/>
    <cellStyle name="Standard 3 2 3 4 3" xfId="247" xr:uid="{00000000-0005-0000-0000-00006D010000}"/>
    <cellStyle name="Standard 3 2 3 4 3 2" xfId="1076" xr:uid="{00000000-0005-0000-0000-00006E010000}"/>
    <cellStyle name="Standard 3 2 3 4 4" xfId="248" xr:uid="{00000000-0005-0000-0000-00006F010000}"/>
    <cellStyle name="Standard 3 2 3 4 5" xfId="872" xr:uid="{00000000-0005-0000-0000-000070010000}"/>
    <cellStyle name="Standard 3 2 3 5" xfId="249" xr:uid="{00000000-0005-0000-0000-000071010000}"/>
    <cellStyle name="Standard 3 2 3 5 2" xfId="250" xr:uid="{00000000-0005-0000-0000-000072010000}"/>
    <cellStyle name="Standard 3 2 3 5 3" xfId="1008" xr:uid="{00000000-0005-0000-0000-000073010000}"/>
    <cellStyle name="Standard 3 2 3 6" xfId="251" xr:uid="{00000000-0005-0000-0000-000074010000}"/>
    <cellStyle name="Standard 3 2 3 6 2" xfId="1149" xr:uid="{00000000-0005-0000-0000-000075010000}"/>
    <cellStyle name="Standard 3 2 3 7" xfId="252" xr:uid="{00000000-0005-0000-0000-000076010000}"/>
    <cellStyle name="Standard 3 2 3 7 2" xfId="940" xr:uid="{00000000-0005-0000-0000-000077010000}"/>
    <cellStyle name="Standard 3 2 3 8" xfId="253" xr:uid="{00000000-0005-0000-0000-000078010000}"/>
    <cellStyle name="Standard 3 2 3 9" xfId="804" xr:uid="{00000000-0005-0000-0000-000079010000}"/>
    <cellStyle name="Standard 3 2 4" xfId="254" xr:uid="{00000000-0005-0000-0000-00007A010000}"/>
    <cellStyle name="Standard 3 2 4 2" xfId="255" xr:uid="{00000000-0005-0000-0000-00007B010000}"/>
    <cellStyle name="Standard 3 2 4 2 2" xfId="256" xr:uid="{00000000-0005-0000-0000-00007C010000}"/>
    <cellStyle name="Standard 3 2 4 2 2 2" xfId="257" xr:uid="{00000000-0005-0000-0000-00007D010000}"/>
    <cellStyle name="Standard 3 2 4 2 2 2 2" xfId="258" xr:uid="{00000000-0005-0000-0000-00007E010000}"/>
    <cellStyle name="Standard 3 2 4 2 2 2 2 2" xfId="1227" xr:uid="{00000000-0005-0000-0000-00007F010000}"/>
    <cellStyle name="Standard 3 2 4 2 2 2 3" xfId="259" xr:uid="{00000000-0005-0000-0000-000080010000}"/>
    <cellStyle name="Standard 3 2 4 2 2 2 3 2" xfId="1132" xr:uid="{00000000-0005-0000-0000-000081010000}"/>
    <cellStyle name="Standard 3 2 4 2 2 2 4" xfId="260" xr:uid="{00000000-0005-0000-0000-000082010000}"/>
    <cellStyle name="Standard 3 2 4 2 2 2 5" xfId="928" xr:uid="{00000000-0005-0000-0000-000083010000}"/>
    <cellStyle name="Standard 3 2 4 2 2 3" xfId="261" xr:uid="{00000000-0005-0000-0000-000084010000}"/>
    <cellStyle name="Standard 3 2 4 2 2 3 2" xfId="262" xr:uid="{00000000-0005-0000-0000-000085010000}"/>
    <cellStyle name="Standard 3 2 4 2 2 3 3" xfId="1064" xr:uid="{00000000-0005-0000-0000-000086010000}"/>
    <cellStyle name="Standard 3 2 4 2 2 4" xfId="263" xr:uid="{00000000-0005-0000-0000-000087010000}"/>
    <cellStyle name="Standard 3 2 4 2 2 4 2" xfId="1205" xr:uid="{00000000-0005-0000-0000-000088010000}"/>
    <cellStyle name="Standard 3 2 4 2 2 5" xfId="264" xr:uid="{00000000-0005-0000-0000-000089010000}"/>
    <cellStyle name="Standard 3 2 4 2 2 5 2" xfId="996" xr:uid="{00000000-0005-0000-0000-00008A010000}"/>
    <cellStyle name="Standard 3 2 4 2 2 6" xfId="265" xr:uid="{00000000-0005-0000-0000-00008B010000}"/>
    <cellStyle name="Standard 3 2 4 2 2 7" xfId="860" xr:uid="{00000000-0005-0000-0000-00008C010000}"/>
    <cellStyle name="Standard 3 2 4 2 3" xfId="266" xr:uid="{00000000-0005-0000-0000-00008D010000}"/>
    <cellStyle name="Standard 3 2 4 2 3 2" xfId="267" xr:uid="{00000000-0005-0000-0000-00008E010000}"/>
    <cellStyle name="Standard 3 2 4 2 3 2 2" xfId="1228" xr:uid="{00000000-0005-0000-0000-00008F010000}"/>
    <cellStyle name="Standard 3 2 4 2 3 3" xfId="268" xr:uid="{00000000-0005-0000-0000-000090010000}"/>
    <cellStyle name="Standard 3 2 4 2 3 3 2" xfId="1098" xr:uid="{00000000-0005-0000-0000-000091010000}"/>
    <cellStyle name="Standard 3 2 4 2 3 4" xfId="269" xr:uid="{00000000-0005-0000-0000-000092010000}"/>
    <cellStyle name="Standard 3 2 4 2 3 5" xfId="894" xr:uid="{00000000-0005-0000-0000-000093010000}"/>
    <cellStyle name="Standard 3 2 4 2 4" xfId="270" xr:uid="{00000000-0005-0000-0000-000094010000}"/>
    <cellStyle name="Standard 3 2 4 2 4 2" xfId="271" xr:uid="{00000000-0005-0000-0000-000095010000}"/>
    <cellStyle name="Standard 3 2 4 2 4 3" xfId="1030" xr:uid="{00000000-0005-0000-0000-000096010000}"/>
    <cellStyle name="Standard 3 2 4 2 5" xfId="272" xr:uid="{00000000-0005-0000-0000-000097010000}"/>
    <cellStyle name="Standard 3 2 4 2 5 2" xfId="1171" xr:uid="{00000000-0005-0000-0000-000098010000}"/>
    <cellStyle name="Standard 3 2 4 2 6" xfId="273" xr:uid="{00000000-0005-0000-0000-000099010000}"/>
    <cellStyle name="Standard 3 2 4 2 6 2" xfId="962" xr:uid="{00000000-0005-0000-0000-00009A010000}"/>
    <cellStyle name="Standard 3 2 4 2 7" xfId="274" xr:uid="{00000000-0005-0000-0000-00009B010000}"/>
    <cellStyle name="Standard 3 2 4 2 8" xfId="826" xr:uid="{00000000-0005-0000-0000-00009C010000}"/>
    <cellStyle name="Standard 3 2 4 3" xfId="275" xr:uid="{00000000-0005-0000-0000-00009D010000}"/>
    <cellStyle name="Standard 3 2 4 3 2" xfId="276" xr:uid="{00000000-0005-0000-0000-00009E010000}"/>
    <cellStyle name="Standard 3 2 4 3 2 2" xfId="277" xr:uid="{00000000-0005-0000-0000-00009F010000}"/>
    <cellStyle name="Standard 3 2 4 3 2 2 2" xfId="1229" xr:uid="{00000000-0005-0000-0000-0000A0010000}"/>
    <cellStyle name="Standard 3 2 4 3 2 3" xfId="278" xr:uid="{00000000-0005-0000-0000-0000A1010000}"/>
    <cellStyle name="Standard 3 2 4 3 2 3 2" xfId="1115" xr:uid="{00000000-0005-0000-0000-0000A2010000}"/>
    <cellStyle name="Standard 3 2 4 3 2 4" xfId="279" xr:uid="{00000000-0005-0000-0000-0000A3010000}"/>
    <cellStyle name="Standard 3 2 4 3 2 5" xfId="911" xr:uid="{00000000-0005-0000-0000-0000A4010000}"/>
    <cellStyle name="Standard 3 2 4 3 3" xfId="280" xr:uid="{00000000-0005-0000-0000-0000A5010000}"/>
    <cellStyle name="Standard 3 2 4 3 3 2" xfId="281" xr:uid="{00000000-0005-0000-0000-0000A6010000}"/>
    <cellStyle name="Standard 3 2 4 3 3 3" xfId="1047" xr:uid="{00000000-0005-0000-0000-0000A7010000}"/>
    <cellStyle name="Standard 3 2 4 3 4" xfId="282" xr:uid="{00000000-0005-0000-0000-0000A8010000}"/>
    <cellStyle name="Standard 3 2 4 3 4 2" xfId="1188" xr:uid="{00000000-0005-0000-0000-0000A9010000}"/>
    <cellStyle name="Standard 3 2 4 3 5" xfId="283" xr:uid="{00000000-0005-0000-0000-0000AA010000}"/>
    <cellStyle name="Standard 3 2 4 3 5 2" xfId="979" xr:uid="{00000000-0005-0000-0000-0000AB010000}"/>
    <cellStyle name="Standard 3 2 4 3 6" xfId="284" xr:uid="{00000000-0005-0000-0000-0000AC010000}"/>
    <cellStyle name="Standard 3 2 4 3 7" xfId="843" xr:uid="{00000000-0005-0000-0000-0000AD010000}"/>
    <cellStyle name="Standard 3 2 4 4" xfId="285" xr:uid="{00000000-0005-0000-0000-0000AE010000}"/>
    <cellStyle name="Standard 3 2 4 4 2" xfId="286" xr:uid="{00000000-0005-0000-0000-0000AF010000}"/>
    <cellStyle name="Standard 3 2 4 4 2 2" xfId="1230" xr:uid="{00000000-0005-0000-0000-0000B0010000}"/>
    <cellStyle name="Standard 3 2 4 4 3" xfId="287" xr:uid="{00000000-0005-0000-0000-0000B1010000}"/>
    <cellStyle name="Standard 3 2 4 4 3 2" xfId="1081" xr:uid="{00000000-0005-0000-0000-0000B2010000}"/>
    <cellStyle name="Standard 3 2 4 4 4" xfId="288" xr:uid="{00000000-0005-0000-0000-0000B3010000}"/>
    <cellStyle name="Standard 3 2 4 4 5" xfId="877" xr:uid="{00000000-0005-0000-0000-0000B4010000}"/>
    <cellStyle name="Standard 3 2 4 5" xfId="289" xr:uid="{00000000-0005-0000-0000-0000B5010000}"/>
    <cellStyle name="Standard 3 2 4 5 2" xfId="290" xr:uid="{00000000-0005-0000-0000-0000B6010000}"/>
    <cellStyle name="Standard 3 2 4 5 3" xfId="1013" xr:uid="{00000000-0005-0000-0000-0000B7010000}"/>
    <cellStyle name="Standard 3 2 4 6" xfId="291" xr:uid="{00000000-0005-0000-0000-0000B8010000}"/>
    <cellStyle name="Standard 3 2 4 6 2" xfId="1154" xr:uid="{00000000-0005-0000-0000-0000B9010000}"/>
    <cellStyle name="Standard 3 2 4 7" xfId="292" xr:uid="{00000000-0005-0000-0000-0000BA010000}"/>
    <cellStyle name="Standard 3 2 4 7 2" xfId="945" xr:uid="{00000000-0005-0000-0000-0000BB010000}"/>
    <cellStyle name="Standard 3 2 4 8" xfId="293" xr:uid="{00000000-0005-0000-0000-0000BC010000}"/>
    <cellStyle name="Standard 3 2 4 9" xfId="809" xr:uid="{00000000-0005-0000-0000-0000BD010000}"/>
    <cellStyle name="Standard 3 2 5" xfId="294" xr:uid="{00000000-0005-0000-0000-0000BE010000}"/>
    <cellStyle name="Standard 3 2 5 2" xfId="295" xr:uid="{00000000-0005-0000-0000-0000BF010000}"/>
    <cellStyle name="Standard 3 2 5 2 2" xfId="296" xr:uid="{00000000-0005-0000-0000-0000C0010000}"/>
    <cellStyle name="Standard 3 2 5 2 2 2" xfId="297" xr:uid="{00000000-0005-0000-0000-0000C1010000}"/>
    <cellStyle name="Standard 3 2 5 2 2 2 2" xfId="1231" xr:uid="{00000000-0005-0000-0000-0000C2010000}"/>
    <cellStyle name="Standard 3 2 5 2 2 3" xfId="298" xr:uid="{00000000-0005-0000-0000-0000C3010000}"/>
    <cellStyle name="Standard 3 2 5 2 2 3 2" xfId="1122" xr:uid="{00000000-0005-0000-0000-0000C4010000}"/>
    <cellStyle name="Standard 3 2 5 2 2 4" xfId="299" xr:uid="{00000000-0005-0000-0000-0000C5010000}"/>
    <cellStyle name="Standard 3 2 5 2 2 5" xfId="918" xr:uid="{00000000-0005-0000-0000-0000C6010000}"/>
    <cellStyle name="Standard 3 2 5 2 3" xfId="300" xr:uid="{00000000-0005-0000-0000-0000C7010000}"/>
    <cellStyle name="Standard 3 2 5 2 3 2" xfId="301" xr:uid="{00000000-0005-0000-0000-0000C8010000}"/>
    <cellStyle name="Standard 3 2 5 2 3 3" xfId="1054" xr:uid="{00000000-0005-0000-0000-0000C9010000}"/>
    <cellStyle name="Standard 3 2 5 2 4" xfId="302" xr:uid="{00000000-0005-0000-0000-0000CA010000}"/>
    <cellStyle name="Standard 3 2 5 2 4 2" xfId="1195" xr:uid="{00000000-0005-0000-0000-0000CB010000}"/>
    <cellStyle name="Standard 3 2 5 2 5" xfId="303" xr:uid="{00000000-0005-0000-0000-0000CC010000}"/>
    <cellStyle name="Standard 3 2 5 2 5 2" xfId="986" xr:uid="{00000000-0005-0000-0000-0000CD010000}"/>
    <cellStyle name="Standard 3 2 5 2 6" xfId="304" xr:uid="{00000000-0005-0000-0000-0000CE010000}"/>
    <cellStyle name="Standard 3 2 5 2 7" xfId="850" xr:uid="{00000000-0005-0000-0000-0000CF010000}"/>
    <cellStyle name="Standard 3 2 5 3" xfId="305" xr:uid="{00000000-0005-0000-0000-0000D0010000}"/>
    <cellStyle name="Standard 3 2 5 3 2" xfId="306" xr:uid="{00000000-0005-0000-0000-0000D1010000}"/>
    <cellStyle name="Standard 3 2 5 3 2 2" xfId="1232" xr:uid="{00000000-0005-0000-0000-0000D2010000}"/>
    <cellStyle name="Standard 3 2 5 3 3" xfId="307" xr:uid="{00000000-0005-0000-0000-0000D3010000}"/>
    <cellStyle name="Standard 3 2 5 3 3 2" xfId="1088" xr:uid="{00000000-0005-0000-0000-0000D4010000}"/>
    <cellStyle name="Standard 3 2 5 3 4" xfId="308" xr:uid="{00000000-0005-0000-0000-0000D5010000}"/>
    <cellStyle name="Standard 3 2 5 3 5" xfId="884" xr:uid="{00000000-0005-0000-0000-0000D6010000}"/>
    <cellStyle name="Standard 3 2 5 4" xfId="309" xr:uid="{00000000-0005-0000-0000-0000D7010000}"/>
    <cellStyle name="Standard 3 2 5 4 2" xfId="310" xr:uid="{00000000-0005-0000-0000-0000D8010000}"/>
    <cellStyle name="Standard 3 2 5 4 3" xfId="1020" xr:uid="{00000000-0005-0000-0000-0000D9010000}"/>
    <cellStyle name="Standard 3 2 5 5" xfId="311" xr:uid="{00000000-0005-0000-0000-0000DA010000}"/>
    <cellStyle name="Standard 3 2 5 5 2" xfId="1161" xr:uid="{00000000-0005-0000-0000-0000DB010000}"/>
    <cellStyle name="Standard 3 2 5 6" xfId="312" xr:uid="{00000000-0005-0000-0000-0000DC010000}"/>
    <cellStyle name="Standard 3 2 5 6 2" xfId="952" xr:uid="{00000000-0005-0000-0000-0000DD010000}"/>
    <cellStyle name="Standard 3 2 5 7" xfId="313" xr:uid="{00000000-0005-0000-0000-0000DE010000}"/>
    <cellStyle name="Standard 3 2 5 8" xfId="816" xr:uid="{00000000-0005-0000-0000-0000DF010000}"/>
    <cellStyle name="Standard 3 2 6" xfId="314" xr:uid="{00000000-0005-0000-0000-0000E0010000}"/>
    <cellStyle name="Standard 3 2 6 2" xfId="315" xr:uid="{00000000-0005-0000-0000-0000E1010000}"/>
    <cellStyle name="Standard 3 2 6 2 2" xfId="316" xr:uid="{00000000-0005-0000-0000-0000E2010000}"/>
    <cellStyle name="Standard 3 2 6 2 2 2" xfId="1233" xr:uid="{00000000-0005-0000-0000-0000E3010000}"/>
    <cellStyle name="Standard 3 2 6 2 3" xfId="317" xr:uid="{00000000-0005-0000-0000-0000E4010000}"/>
    <cellStyle name="Standard 3 2 6 2 3 2" xfId="1105" xr:uid="{00000000-0005-0000-0000-0000E5010000}"/>
    <cellStyle name="Standard 3 2 6 2 4" xfId="318" xr:uid="{00000000-0005-0000-0000-0000E6010000}"/>
    <cellStyle name="Standard 3 2 6 2 5" xfId="901" xr:uid="{00000000-0005-0000-0000-0000E7010000}"/>
    <cellStyle name="Standard 3 2 6 3" xfId="319" xr:uid="{00000000-0005-0000-0000-0000E8010000}"/>
    <cellStyle name="Standard 3 2 6 3 2" xfId="320" xr:uid="{00000000-0005-0000-0000-0000E9010000}"/>
    <cellStyle name="Standard 3 2 6 3 3" xfId="1037" xr:uid="{00000000-0005-0000-0000-0000EA010000}"/>
    <cellStyle name="Standard 3 2 6 4" xfId="321" xr:uid="{00000000-0005-0000-0000-0000EB010000}"/>
    <cellStyle name="Standard 3 2 6 4 2" xfId="1178" xr:uid="{00000000-0005-0000-0000-0000EC010000}"/>
    <cellStyle name="Standard 3 2 6 5" xfId="322" xr:uid="{00000000-0005-0000-0000-0000ED010000}"/>
    <cellStyle name="Standard 3 2 6 5 2" xfId="969" xr:uid="{00000000-0005-0000-0000-0000EE010000}"/>
    <cellStyle name="Standard 3 2 6 6" xfId="323" xr:uid="{00000000-0005-0000-0000-0000EF010000}"/>
    <cellStyle name="Standard 3 2 6 7" xfId="833" xr:uid="{00000000-0005-0000-0000-0000F0010000}"/>
    <cellStyle name="Standard 3 2 7" xfId="324" xr:uid="{00000000-0005-0000-0000-0000F1010000}"/>
    <cellStyle name="Standard 3 2 7 2" xfId="325" xr:uid="{00000000-0005-0000-0000-0000F2010000}"/>
    <cellStyle name="Standard 3 2 7 2 2" xfId="326" xr:uid="{00000000-0005-0000-0000-0000F3010000}"/>
    <cellStyle name="Standard 3 2 7 2 3" xfId="1144" xr:uid="{00000000-0005-0000-0000-0000F4010000}"/>
    <cellStyle name="Standard 3 2 7 3" xfId="327" xr:uid="{00000000-0005-0000-0000-0000F5010000}"/>
    <cellStyle name="Standard 3 2 7 3 2" xfId="1071" xr:uid="{00000000-0005-0000-0000-0000F6010000}"/>
    <cellStyle name="Standard 3 2 7 4" xfId="328" xr:uid="{00000000-0005-0000-0000-0000F7010000}"/>
    <cellStyle name="Standard 3 2 7 5" xfId="867" xr:uid="{00000000-0005-0000-0000-0000F8010000}"/>
    <cellStyle name="Standard 3 2 8" xfId="329" xr:uid="{00000000-0005-0000-0000-0000F9010000}"/>
    <cellStyle name="Standard 3 2 8 2" xfId="330" xr:uid="{00000000-0005-0000-0000-0000FA010000}"/>
    <cellStyle name="Standard 3 2 8 3" xfId="1003" xr:uid="{00000000-0005-0000-0000-0000FB010000}"/>
    <cellStyle name="Standard 3 2 9" xfId="331" xr:uid="{00000000-0005-0000-0000-0000FC010000}"/>
    <cellStyle name="Standard 3 2 9 2" xfId="1139" xr:uid="{00000000-0005-0000-0000-0000FD010000}"/>
    <cellStyle name="Standard 3 3" xfId="332" xr:uid="{00000000-0005-0000-0000-0000FE010000}"/>
    <cellStyle name="Standard 3 3 10" xfId="333" xr:uid="{00000000-0005-0000-0000-0000FF010000}"/>
    <cellStyle name="Standard 3 3 11" xfId="801" xr:uid="{00000000-0005-0000-0000-000000020000}"/>
    <cellStyle name="Standard 3 3 2" xfId="334" xr:uid="{00000000-0005-0000-0000-000001020000}"/>
    <cellStyle name="Standard 3 3 2 2" xfId="335" xr:uid="{00000000-0005-0000-0000-000002020000}"/>
    <cellStyle name="Standard 3 3 2 2 2" xfId="336" xr:uid="{00000000-0005-0000-0000-000003020000}"/>
    <cellStyle name="Standard 3 3 2 2 2 2" xfId="337" xr:uid="{00000000-0005-0000-0000-000004020000}"/>
    <cellStyle name="Standard 3 3 2 2 2 2 2" xfId="338" xr:uid="{00000000-0005-0000-0000-000005020000}"/>
    <cellStyle name="Standard 3 3 2 2 2 2 2 2" xfId="1234" xr:uid="{00000000-0005-0000-0000-000006020000}"/>
    <cellStyle name="Standard 3 3 2 2 2 2 3" xfId="339" xr:uid="{00000000-0005-0000-0000-000007020000}"/>
    <cellStyle name="Standard 3 3 2 2 2 2 3 2" xfId="1129" xr:uid="{00000000-0005-0000-0000-000008020000}"/>
    <cellStyle name="Standard 3 3 2 2 2 2 4" xfId="340" xr:uid="{00000000-0005-0000-0000-000009020000}"/>
    <cellStyle name="Standard 3 3 2 2 2 2 5" xfId="925" xr:uid="{00000000-0005-0000-0000-00000A020000}"/>
    <cellStyle name="Standard 3 3 2 2 2 3" xfId="341" xr:uid="{00000000-0005-0000-0000-00000B020000}"/>
    <cellStyle name="Standard 3 3 2 2 2 3 2" xfId="342" xr:uid="{00000000-0005-0000-0000-00000C020000}"/>
    <cellStyle name="Standard 3 3 2 2 2 3 3" xfId="1061" xr:uid="{00000000-0005-0000-0000-00000D020000}"/>
    <cellStyle name="Standard 3 3 2 2 2 4" xfId="343" xr:uid="{00000000-0005-0000-0000-00000E020000}"/>
    <cellStyle name="Standard 3 3 2 2 2 4 2" xfId="1202" xr:uid="{00000000-0005-0000-0000-00000F020000}"/>
    <cellStyle name="Standard 3 3 2 2 2 5" xfId="344" xr:uid="{00000000-0005-0000-0000-000010020000}"/>
    <cellStyle name="Standard 3 3 2 2 2 5 2" xfId="993" xr:uid="{00000000-0005-0000-0000-000011020000}"/>
    <cellStyle name="Standard 3 3 2 2 2 6" xfId="345" xr:uid="{00000000-0005-0000-0000-000012020000}"/>
    <cellStyle name="Standard 3 3 2 2 2 7" xfId="857" xr:uid="{00000000-0005-0000-0000-000013020000}"/>
    <cellStyle name="Standard 3 3 2 2 3" xfId="346" xr:uid="{00000000-0005-0000-0000-000014020000}"/>
    <cellStyle name="Standard 3 3 2 2 3 2" xfId="347" xr:uid="{00000000-0005-0000-0000-000015020000}"/>
    <cellStyle name="Standard 3 3 2 2 3 2 2" xfId="1235" xr:uid="{00000000-0005-0000-0000-000016020000}"/>
    <cellStyle name="Standard 3 3 2 2 3 3" xfId="348" xr:uid="{00000000-0005-0000-0000-000017020000}"/>
    <cellStyle name="Standard 3 3 2 2 3 3 2" xfId="1095" xr:uid="{00000000-0005-0000-0000-000018020000}"/>
    <cellStyle name="Standard 3 3 2 2 3 4" xfId="349" xr:uid="{00000000-0005-0000-0000-000019020000}"/>
    <cellStyle name="Standard 3 3 2 2 3 5" xfId="891" xr:uid="{00000000-0005-0000-0000-00001A020000}"/>
    <cellStyle name="Standard 3 3 2 2 4" xfId="350" xr:uid="{00000000-0005-0000-0000-00001B020000}"/>
    <cellStyle name="Standard 3 3 2 2 4 2" xfId="351" xr:uid="{00000000-0005-0000-0000-00001C020000}"/>
    <cellStyle name="Standard 3 3 2 2 4 3" xfId="1027" xr:uid="{00000000-0005-0000-0000-00001D020000}"/>
    <cellStyle name="Standard 3 3 2 2 5" xfId="352" xr:uid="{00000000-0005-0000-0000-00001E020000}"/>
    <cellStyle name="Standard 3 3 2 2 5 2" xfId="1168" xr:uid="{00000000-0005-0000-0000-00001F020000}"/>
    <cellStyle name="Standard 3 3 2 2 6" xfId="353" xr:uid="{00000000-0005-0000-0000-000020020000}"/>
    <cellStyle name="Standard 3 3 2 2 6 2" xfId="959" xr:uid="{00000000-0005-0000-0000-000021020000}"/>
    <cellStyle name="Standard 3 3 2 2 7" xfId="354" xr:uid="{00000000-0005-0000-0000-000022020000}"/>
    <cellStyle name="Standard 3 3 2 2 8" xfId="823" xr:uid="{00000000-0005-0000-0000-000023020000}"/>
    <cellStyle name="Standard 3 3 2 3" xfId="355" xr:uid="{00000000-0005-0000-0000-000024020000}"/>
    <cellStyle name="Standard 3 3 2 3 2" xfId="356" xr:uid="{00000000-0005-0000-0000-000025020000}"/>
    <cellStyle name="Standard 3 3 2 3 2 2" xfId="357" xr:uid="{00000000-0005-0000-0000-000026020000}"/>
    <cellStyle name="Standard 3 3 2 3 2 2 2" xfId="1236" xr:uid="{00000000-0005-0000-0000-000027020000}"/>
    <cellStyle name="Standard 3 3 2 3 2 3" xfId="358" xr:uid="{00000000-0005-0000-0000-000028020000}"/>
    <cellStyle name="Standard 3 3 2 3 2 3 2" xfId="1112" xr:uid="{00000000-0005-0000-0000-000029020000}"/>
    <cellStyle name="Standard 3 3 2 3 2 4" xfId="359" xr:uid="{00000000-0005-0000-0000-00002A020000}"/>
    <cellStyle name="Standard 3 3 2 3 2 5" xfId="908" xr:uid="{00000000-0005-0000-0000-00002B020000}"/>
    <cellStyle name="Standard 3 3 2 3 3" xfId="360" xr:uid="{00000000-0005-0000-0000-00002C020000}"/>
    <cellStyle name="Standard 3 3 2 3 3 2" xfId="361" xr:uid="{00000000-0005-0000-0000-00002D020000}"/>
    <cellStyle name="Standard 3 3 2 3 3 3" xfId="1044" xr:uid="{00000000-0005-0000-0000-00002E020000}"/>
    <cellStyle name="Standard 3 3 2 3 4" xfId="362" xr:uid="{00000000-0005-0000-0000-00002F020000}"/>
    <cellStyle name="Standard 3 3 2 3 4 2" xfId="1185" xr:uid="{00000000-0005-0000-0000-000030020000}"/>
    <cellStyle name="Standard 3 3 2 3 5" xfId="363" xr:uid="{00000000-0005-0000-0000-000031020000}"/>
    <cellStyle name="Standard 3 3 2 3 5 2" xfId="976" xr:uid="{00000000-0005-0000-0000-000032020000}"/>
    <cellStyle name="Standard 3 3 2 3 6" xfId="364" xr:uid="{00000000-0005-0000-0000-000033020000}"/>
    <cellStyle name="Standard 3 3 2 3 7" xfId="840" xr:uid="{00000000-0005-0000-0000-000034020000}"/>
    <cellStyle name="Standard 3 3 2 4" xfId="365" xr:uid="{00000000-0005-0000-0000-000035020000}"/>
    <cellStyle name="Standard 3 3 2 4 2" xfId="366" xr:uid="{00000000-0005-0000-0000-000036020000}"/>
    <cellStyle name="Standard 3 3 2 4 2 2" xfId="1237" xr:uid="{00000000-0005-0000-0000-000037020000}"/>
    <cellStyle name="Standard 3 3 2 4 3" xfId="367" xr:uid="{00000000-0005-0000-0000-000038020000}"/>
    <cellStyle name="Standard 3 3 2 4 3 2" xfId="1078" xr:uid="{00000000-0005-0000-0000-000039020000}"/>
    <cellStyle name="Standard 3 3 2 4 4" xfId="368" xr:uid="{00000000-0005-0000-0000-00003A020000}"/>
    <cellStyle name="Standard 3 3 2 4 5" xfId="874" xr:uid="{00000000-0005-0000-0000-00003B020000}"/>
    <cellStyle name="Standard 3 3 2 5" xfId="369" xr:uid="{00000000-0005-0000-0000-00003C020000}"/>
    <cellStyle name="Standard 3 3 2 5 2" xfId="370" xr:uid="{00000000-0005-0000-0000-00003D020000}"/>
    <cellStyle name="Standard 3 3 2 5 3" xfId="1010" xr:uid="{00000000-0005-0000-0000-00003E020000}"/>
    <cellStyle name="Standard 3 3 2 6" xfId="371" xr:uid="{00000000-0005-0000-0000-00003F020000}"/>
    <cellStyle name="Standard 3 3 2 6 2" xfId="1151" xr:uid="{00000000-0005-0000-0000-000040020000}"/>
    <cellStyle name="Standard 3 3 2 7" xfId="372" xr:uid="{00000000-0005-0000-0000-000041020000}"/>
    <cellStyle name="Standard 3 3 2 7 2" xfId="942" xr:uid="{00000000-0005-0000-0000-000042020000}"/>
    <cellStyle name="Standard 3 3 2 8" xfId="373" xr:uid="{00000000-0005-0000-0000-000043020000}"/>
    <cellStyle name="Standard 3 3 2 9" xfId="806" xr:uid="{00000000-0005-0000-0000-000044020000}"/>
    <cellStyle name="Standard 3 3 3" xfId="374" xr:uid="{00000000-0005-0000-0000-000045020000}"/>
    <cellStyle name="Standard 3 3 3 2" xfId="375" xr:uid="{00000000-0005-0000-0000-000046020000}"/>
    <cellStyle name="Standard 3 3 3 2 2" xfId="376" xr:uid="{00000000-0005-0000-0000-000047020000}"/>
    <cellStyle name="Standard 3 3 3 2 2 2" xfId="377" xr:uid="{00000000-0005-0000-0000-000048020000}"/>
    <cellStyle name="Standard 3 3 3 2 2 2 2" xfId="378" xr:uid="{00000000-0005-0000-0000-000049020000}"/>
    <cellStyle name="Standard 3 3 3 2 2 2 2 2" xfId="1238" xr:uid="{00000000-0005-0000-0000-00004A020000}"/>
    <cellStyle name="Standard 3 3 3 2 2 2 3" xfId="379" xr:uid="{00000000-0005-0000-0000-00004B020000}"/>
    <cellStyle name="Standard 3 3 3 2 2 2 3 2" xfId="1134" xr:uid="{00000000-0005-0000-0000-00004C020000}"/>
    <cellStyle name="Standard 3 3 3 2 2 2 4" xfId="380" xr:uid="{00000000-0005-0000-0000-00004D020000}"/>
    <cellStyle name="Standard 3 3 3 2 2 2 5" xfId="930" xr:uid="{00000000-0005-0000-0000-00004E020000}"/>
    <cellStyle name="Standard 3 3 3 2 2 3" xfId="381" xr:uid="{00000000-0005-0000-0000-00004F020000}"/>
    <cellStyle name="Standard 3 3 3 2 2 3 2" xfId="382" xr:uid="{00000000-0005-0000-0000-000050020000}"/>
    <cellStyle name="Standard 3 3 3 2 2 3 3" xfId="1066" xr:uid="{00000000-0005-0000-0000-000051020000}"/>
    <cellStyle name="Standard 3 3 3 2 2 4" xfId="383" xr:uid="{00000000-0005-0000-0000-000052020000}"/>
    <cellStyle name="Standard 3 3 3 2 2 4 2" xfId="1207" xr:uid="{00000000-0005-0000-0000-000053020000}"/>
    <cellStyle name="Standard 3 3 3 2 2 5" xfId="384" xr:uid="{00000000-0005-0000-0000-000054020000}"/>
    <cellStyle name="Standard 3 3 3 2 2 5 2" xfId="998" xr:uid="{00000000-0005-0000-0000-000055020000}"/>
    <cellStyle name="Standard 3 3 3 2 2 6" xfId="385" xr:uid="{00000000-0005-0000-0000-000056020000}"/>
    <cellStyle name="Standard 3 3 3 2 2 7" xfId="862" xr:uid="{00000000-0005-0000-0000-000057020000}"/>
    <cellStyle name="Standard 3 3 3 2 3" xfId="386" xr:uid="{00000000-0005-0000-0000-000058020000}"/>
    <cellStyle name="Standard 3 3 3 2 3 2" xfId="387" xr:uid="{00000000-0005-0000-0000-000059020000}"/>
    <cellStyle name="Standard 3 3 3 2 3 2 2" xfId="1239" xr:uid="{00000000-0005-0000-0000-00005A020000}"/>
    <cellStyle name="Standard 3 3 3 2 3 3" xfId="388" xr:uid="{00000000-0005-0000-0000-00005B020000}"/>
    <cellStyle name="Standard 3 3 3 2 3 3 2" xfId="1100" xr:uid="{00000000-0005-0000-0000-00005C020000}"/>
    <cellStyle name="Standard 3 3 3 2 3 4" xfId="389" xr:uid="{00000000-0005-0000-0000-00005D020000}"/>
    <cellStyle name="Standard 3 3 3 2 3 5" xfId="896" xr:uid="{00000000-0005-0000-0000-00005E020000}"/>
    <cellStyle name="Standard 3 3 3 2 4" xfId="390" xr:uid="{00000000-0005-0000-0000-00005F020000}"/>
    <cellStyle name="Standard 3 3 3 2 4 2" xfId="391" xr:uid="{00000000-0005-0000-0000-000060020000}"/>
    <cellStyle name="Standard 3 3 3 2 4 3" xfId="1032" xr:uid="{00000000-0005-0000-0000-000061020000}"/>
    <cellStyle name="Standard 3 3 3 2 5" xfId="392" xr:uid="{00000000-0005-0000-0000-000062020000}"/>
    <cellStyle name="Standard 3 3 3 2 5 2" xfId="1173" xr:uid="{00000000-0005-0000-0000-000063020000}"/>
    <cellStyle name="Standard 3 3 3 2 6" xfId="393" xr:uid="{00000000-0005-0000-0000-000064020000}"/>
    <cellStyle name="Standard 3 3 3 2 6 2" xfId="964" xr:uid="{00000000-0005-0000-0000-000065020000}"/>
    <cellStyle name="Standard 3 3 3 2 7" xfId="394" xr:uid="{00000000-0005-0000-0000-000066020000}"/>
    <cellStyle name="Standard 3 3 3 2 8" xfId="828" xr:uid="{00000000-0005-0000-0000-000067020000}"/>
    <cellStyle name="Standard 3 3 3 3" xfId="395" xr:uid="{00000000-0005-0000-0000-000068020000}"/>
    <cellStyle name="Standard 3 3 3 3 2" xfId="396" xr:uid="{00000000-0005-0000-0000-000069020000}"/>
    <cellStyle name="Standard 3 3 3 3 2 2" xfId="397" xr:uid="{00000000-0005-0000-0000-00006A020000}"/>
    <cellStyle name="Standard 3 3 3 3 2 2 2" xfId="1240" xr:uid="{00000000-0005-0000-0000-00006B020000}"/>
    <cellStyle name="Standard 3 3 3 3 2 3" xfId="398" xr:uid="{00000000-0005-0000-0000-00006C020000}"/>
    <cellStyle name="Standard 3 3 3 3 2 3 2" xfId="1117" xr:uid="{00000000-0005-0000-0000-00006D020000}"/>
    <cellStyle name="Standard 3 3 3 3 2 4" xfId="399" xr:uid="{00000000-0005-0000-0000-00006E020000}"/>
    <cellStyle name="Standard 3 3 3 3 2 5" xfId="913" xr:uid="{00000000-0005-0000-0000-00006F020000}"/>
    <cellStyle name="Standard 3 3 3 3 3" xfId="400" xr:uid="{00000000-0005-0000-0000-000070020000}"/>
    <cellStyle name="Standard 3 3 3 3 3 2" xfId="401" xr:uid="{00000000-0005-0000-0000-000071020000}"/>
    <cellStyle name="Standard 3 3 3 3 3 3" xfId="1049" xr:uid="{00000000-0005-0000-0000-000072020000}"/>
    <cellStyle name="Standard 3 3 3 3 4" xfId="402" xr:uid="{00000000-0005-0000-0000-000073020000}"/>
    <cellStyle name="Standard 3 3 3 3 4 2" xfId="1190" xr:uid="{00000000-0005-0000-0000-000074020000}"/>
    <cellStyle name="Standard 3 3 3 3 5" xfId="403" xr:uid="{00000000-0005-0000-0000-000075020000}"/>
    <cellStyle name="Standard 3 3 3 3 5 2" xfId="981" xr:uid="{00000000-0005-0000-0000-000076020000}"/>
    <cellStyle name="Standard 3 3 3 3 6" xfId="404" xr:uid="{00000000-0005-0000-0000-000077020000}"/>
    <cellStyle name="Standard 3 3 3 3 7" xfId="845" xr:uid="{00000000-0005-0000-0000-000078020000}"/>
    <cellStyle name="Standard 3 3 3 4" xfId="405" xr:uid="{00000000-0005-0000-0000-000079020000}"/>
    <cellStyle name="Standard 3 3 3 4 2" xfId="406" xr:uid="{00000000-0005-0000-0000-00007A020000}"/>
    <cellStyle name="Standard 3 3 3 4 2 2" xfId="1241" xr:uid="{00000000-0005-0000-0000-00007B020000}"/>
    <cellStyle name="Standard 3 3 3 4 3" xfId="407" xr:uid="{00000000-0005-0000-0000-00007C020000}"/>
    <cellStyle name="Standard 3 3 3 4 3 2" xfId="1083" xr:uid="{00000000-0005-0000-0000-00007D020000}"/>
    <cellStyle name="Standard 3 3 3 4 4" xfId="408" xr:uid="{00000000-0005-0000-0000-00007E020000}"/>
    <cellStyle name="Standard 3 3 3 4 5" xfId="879" xr:uid="{00000000-0005-0000-0000-00007F020000}"/>
    <cellStyle name="Standard 3 3 3 5" xfId="409" xr:uid="{00000000-0005-0000-0000-000080020000}"/>
    <cellStyle name="Standard 3 3 3 5 2" xfId="410" xr:uid="{00000000-0005-0000-0000-000081020000}"/>
    <cellStyle name="Standard 3 3 3 5 3" xfId="1015" xr:uid="{00000000-0005-0000-0000-000082020000}"/>
    <cellStyle name="Standard 3 3 3 6" xfId="411" xr:uid="{00000000-0005-0000-0000-000083020000}"/>
    <cellStyle name="Standard 3 3 3 6 2" xfId="1156" xr:uid="{00000000-0005-0000-0000-000084020000}"/>
    <cellStyle name="Standard 3 3 3 7" xfId="412" xr:uid="{00000000-0005-0000-0000-000085020000}"/>
    <cellStyle name="Standard 3 3 3 7 2" xfId="947" xr:uid="{00000000-0005-0000-0000-000086020000}"/>
    <cellStyle name="Standard 3 3 3 8" xfId="413" xr:uid="{00000000-0005-0000-0000-000087020000}"/>
    <cellStyle name="Standard 3 3 3 9" xfId="811" xr:uid="{00000000-0005-0000-0000-000088020000}"/>
    <cellStyle name="Standard 3 3 4" xfId="414" xr:uid="{00000000-0005-0000-0000-000089020000}"/>
    <cellStyle name="Standard 3 3 4 2" xfId="415" xr:uid="{00000000-0005-0000-0000-00008A020000}"/>
    <cellStyle name="Standard 3 3 4 2 2" xfId="416" xr:uid="{00000000-0005-0000-0000-00008B020000}"/>
    <cellStyle name="Standard 3 3 4 2 2 2" xfId="417" xr:uid="{00000000-0005-0000-0000-00008C020000}"/>
    <cellStyle name="Standard 3 3 4 2 2 2 2" xfId="1242" xr:uid="{00000000-0005-0000-0000-00008D020000}"/>
    <cellStyle name="Standard 3 3 4 2 2 3" xfId="418" xr:uid="{00000000-0005-0000-0000-00008E020000}"/>
    <cellStyle name="Standard 3 3 4 2 2 3 2" xfId="1124" xr:uid="{00000000-0005-0000-0000-00008F020000}"/>
    <cellStyle name="Standard 3 3 4 2 2 4" xfId="419" xr:uid="{00000000-0005-0000-0000-000090020000}"/>
    <cellStyle name="Standard 3 3 4 2 2 5" xfId="920" xr:uid="{00000000-0005-0000-0000-000091020000}"/>
    <cellStyle name="Standard 3 3 4 2 3" xfId="420" xr:uid="{00000000-0005-0000-0000-000092020000}"/>
    <cellStyle name="Standard 3 3 4 2 3 2" xfId="421" xr:uid="{00000000-0005-0000-0000-000093020000}"/>
    <cellStyle name="Standard 3 3 4 2 3 3" xfId="1056" xr:uid="{00000000-0005-0000-0000-000094020000}"/>
    <cellStyle name="Standard 3 3 4 2 4" xfId="422" xr:uid="{00000000-0005-0000-0000-000095020000}"/>
    <cellStyle name="Standard 3 3 4 2 4 2" xfId="1197" xr:uid="{00000000-0005-0000-0000-000096020000}"/>
    <cellStyle name="Standard 3 3 4 2 5" xfId="423" xr:uid="{00000000-0005-0000-0000-000097020000}"/>
    <cellStyle name="Standard 3 3 4 2 5 2" xfId="988" xr:uid="{00000000-0005-0000-0000-000098020000}"/>
    <cellStyle name="Standard 3 3 4 2 6" xfId="424" xr:uid="{00000000-0005-0000-0000-000099020000}"/>
    <cellStyle name="Standard 3 3 4 2 7" xfId="852" xr:uid="{00000000-0005-0000-0000-00009A020000}"/>
    <cellStyle name="Standard 3 3 4 3" xfId="425" xr:uid="{00000000-0005-0000-0000-00009B020000}"/>
    <cellStyle name="Standard 3 3 4 3 2" xfId="426" xr:uid="{00000000-0005-0000-0000-00009C020000}"/>
    <cellStyle name="Standard 3 3 4 3 2 2" xfId="1243" xr:uid="{00000000-0005-0000-0000-00009D020000}"/>
    <cellStyle name="Standard 3 3 4 3 3" xfId="427" xr:uid="{00000000-0005-0000-0000-00009E020000}"/>
    <cellStyle name="Standard 3 3 4 3 3 2" xfId="1090" xr:uid="{00000000-0005-0000-0000-00009F020000}"/>
    <cellStyle name="Standard 3 3 4 3 4" xfId="428" xr:uid="{00000000-0005-0000-0000-0000A0020000}"/>
    <cellStyle name="Standard 3 3 4 3 5" xfId="886" xr:uid="{00000000-0005-0000-0000-0000A1020000}"/>
    <cellStyle name="Standard 3 3 4 4" xfId="429" xr:uid="{00000000-0005-0000-0000-0000A2020000}"/>
    <cellStyle name="Standard 3 3 4 4 2" xfId="430" xr:uid="{00000000-0005-0000-0000-0000A3020000}"/>
    <cellStyle name="Standard 3 3 4 4 3" xfId="1022" xr:uid="{00000000-0005-0000-0000-0000A4020000}"/>
    <cellStyle name="Standard 3 3 4 5" xfId="431" xr:uid="{00000000-0005-0000-0000-0000A5020000}"/>
    <cellStyle name="Standard 3 3 4 5 2" xfId="1163" xr:uid="{00000000-0005-0000-0000-0000A6020000}"/>
    <cellStyle name="Standard 3 3 4 6" xfId="432" xr:uid="{00000000-0005-0000-0000-0000A7020000}"/>
    <cellStyle name="Standard 3 3 4 6 2" xfId="954" xr:uid="{00000000-0005-0000-0000-0000A8020000}"/>
    <cellStyle name="Standard 3 3 4 7" xfId="433" xr:uid="{00000000-0005-0000-0000-0000A9020000}"/>
    <cellStyle name="Standard 3 3 4 8" xfId="818" xr:uid="{00000000-0005-0000-0000-0000AA020000}"/>
    <cellStyle name="Standard 3 3 5" xfId="434" xr:uid="{00000000-0005-0000-0000-0000AB020000}"/>
    <cellStyle name="Standard 3 3 5 2" xfId="435" xr:uid="{00000000-0005-0000-0000-0000AC020000}"/>
    <cellStyle name="Standard 3 3 5 2 2" xfId="436" xr:uid="{00000000-0005-0000-0000-0000AD020000}"/>
    <cellStyle name="Standard 3 3 5 2 2 2" xfId="1244" xr:uid="{00000000-0005-0000-0000-0000AE020000}"/>
    <cellStyle name="Standard 3 3 5 2 3" xfId="437" xr:uid="{00000000-0005-0000-0000-0000AF020000}"/>
    <cellStyle name="Standard 3 3 5 2 3 2" xfId="1107" xr:uid="{00000000-0005-0000-0000-0000B0020000}"/>
    <cellStyle name="Standard 3 3 5 2 4" xfId="438" xr:uid="{00000000-0005-0000-0000-0000B1020000}"/>
    <cellStyle name="Standard 3 3 5 2 5" xfId="903" xr:uid="{00000000-0005-0000-0000-0000B2020000}"/>
    <cellStyle name="Standard 3 3 5 3" xfId="439" xr:uid="{00000000-0005-0000-0000-0000B3020000}"/>
    <cellStyle name="Standard 3 3 5 3 2" xfId="440" xr:uid="{00000000-0005-0000-0000-0000B4020000}"/>
    <cellStyle name="Standard 3 3 5 3 3" xfId="1039" xr:uid="{00000000-0005-0000-0000-0000B5020000}"/>
    <cellStyle name="Standard 3 3 5 4" xfId="441" xr:uid="{00000000-0005-0000-0000-0000B6020000}"/>
    <cellStyle name="Standard 3 3 5 4 2" xfId="1180" xr:uid="{00000000-0005-0000-0000-0000B7020000}"/>
    <cellStyle name="Standard 3 3 5 5" xfId="442" xr:uid="{00000000-0005-0000-0000-0000B8020000}"/>
    <cellStyle name="Standard 3 3 5 5 2" xfId="971" xr:uid="{00000000-0005-0000-0000-0000B9020000}"/>
    <cellStyle name="Standard 3 3 5 6" xfId="443" xr:uid="{00000000-0005-0000-0000-0000BA020000}"/>
    <cellStyle name="Standard 3 3 5 7" xfId="835" xr:uid="{00000000-0005-0000-0000-0000BB020000}"/>
    <cellStyle name="Standard 3 3 6" xfId="444" xr:uid="{00000000-0005-0000-0000-0000BC020000}"/>
    <cellStyle name="Standard 3 3 6 2" xfId="445" xr:uid="{00000000-0005-0000-0000-0000BD020000}"/>
    <cellStyle name="Standard 3 3 6 2 2" xfId="446" xr:uid="{00000000-0005-0000-0000-0000BE020000}"/>
    <cellStyle name="Standard 3 3 6 2 3" xfId="1146" xr:uid="{00000000-0005-0000-0000-0000BF020000}"/>
    <cellStyle name="Standard 3 3 6 3" xfId="447" xr:uid="{00000000-0005-0000-0000-0000C0020000}"/>
    <cellStyle name="Standard 3 3 6 3 2" xfId="1073" xr:uid="{00000000-0005-0000-0000-0000C1020000}"/>
    <cellStyle name="Standard 3 3 6 4" xfId="448" xr:uid="{00000000-0005-0000-0000-0000C2020000}"/>
    <cellStyle name="Standard 3 3 6 5" xfId="869" xr:uid="{00000000-0005-0000-0000-0000C3020000}"/>
    <cellStyle name="Standard 3 3 7" xfId="449" xr:uid="{00000000-0005-0000-0000-0000C4020000}"/>
    <cellStyle name="Standard 3 3 7 2" xfId="450" xr:uid="{00000000-0005-0000-0000-0000C5020000}"/>
    <cellStyle name="Standard 3 3 7 3" xfId="1005" xr:uid="{00000000-0005-0000-0000-0000C6020000}"/>
    <cellStyle name="Standard 3 3 8" xfId="451" xr:uid="{00000000-0005-0000-0000-0000C7020000}"/>
    <cellStyle name="Standard 3 3 8 2" xfId="1141" xr:uid="{00000000-0005-0000-0000-0000C8020000}"/>
    <cellStyle name="Standard 3 3 9" xfId="452" xr:uid="{00000000-0005-0000-0000-0000C9020000}"/>
    <cellStyle name="Standard 3 3 9 2" xfId="937" xr:uid="{00000000-0005-0000-0000-0000CA020000}"/>
    <cellStyle name="Standard 3 4" xfId="453" xr:uid="{00000000-0005-0000-0000-0000CB020000}"/>
    <cellStyle name="Standard 3 4 10" xfId="454" xr:uid="{00000000-0005-0000-0000-0000CC020000}"/>
    <cellStyle name="Standard 3 4 11" xfId="802" xr:uid="{00000000-0005-0000-0000-0000CD020000}"/>
    <cellStyle name="Standard 3 4 2" xfId="455" xr:uid="{00000000-0005-0000-0000-0000CE020000}"/>
    <cellStyle name="Standard 3 4 2 2" xfId="456" xr:uid="{00000000-0005-0000-0000-0000CF020000}"/>
    <cellStyle name="Standard 3 4 2 2 2" xfId="457" xr:uid="{00000000-0005-0000-0000-0000D0020000}"/>
    <cellStyle name="Standard 3 4 2 2 2 2" xfId="458" xr:uid="{00000000-0005-0000-0000-0000D1020000}"/>
    <cellStyle name="Standard 3 4 2 2 2 2 2" xfId="459" xr:uid="{00000000-0005-0000-0000-0000D2020000}"/>
    <cellStyle name="Standard 3 4 2 2 2 2 2 2" xfId="1245" xr:uid="{00000000-0005-0000-0000-0000D3020000}"/>
    <cellStyle name="Standard 3 4 2 2 2 2 3" xfId="460" xr:uid="{00000000-0005-0000-0000-0000D4020000}"/>
    <cellStyle name="Standard 3 4 2 2 2 2 3 2" xfId="1130" xr:uid="{00000000-0005-0000-0000-0000D5020000}"/>
    <cellStyle name="Standard 3 4 2 2 2 2 4" xfId="461" xr:uid="{00000000-0005-0000-0000-0000D6020000}"/>
    <cellStyle name="Standard 3 4 2 2 2 2 5" xfId="926" xr:uid="{00000000-0005-0000-0000-0000D7020000}"/>
    <cellStyle name="Standard 3 4 2 2 2 3" xfId="462" xr:uid="{00000000-0005-0000-0000-0000D8020000}"/>
    <cellStyle name="Standard 3 4 2 2 2 3 2" xfId="463" xr:uid="{00000000-0005-0000-0000-0000D9020000}"/>
    <cellStyle name="Standard 3 4 2 2 2 3 3" xfId="1062" xr:uid="{00000000-0005-0000-0000-0000DA020000}"/>
    <cellStyle name="Standard 3 4 2 2 2 4" xfId="464" xr:uid="{00000000-0005-0000-0000-0000DB020000}"/>
    <cellStyle name="Standard 3 4 2 2 2 4 2" xfId="1203" xr:uid="{00000000-0005-0000-0000-0000DC020000}"/>
    <cellStyle name="Standard 3 4 2 2 2 5" xfId="465" xr:uid="{00000000-0005-0000-0000-0000DD020000}"/>
    <cellStyle name="Standard 3 4 2 2 2 5 2" xfId="994" xr:uid="{00000000-0005-0000-0000-0000DE020000}"/>
    <cellStyle name="Standard 3 4 2 2 2 6" xfId="466" xr:uid="{00000000-0005-0000-0000-0000DF020000}"/>
    <cellStyle name="Standard 3 4 2 2 2 7" xfId="858" xr:uid="{00000000-0005-0000-0000-0000E0020000}"/>
    <cellStyle name="Standard 3 4 2 2 3" xfId="467" xr:uid="{00000000-0005-0000-0000-0000E1020000}"/>
    <cellStyle name="Standard 3 4 2 2 3 2" xfId="468" xr:uid="{00000000-0005-0000-0000-0000E2020000}"/>
    <cellStyle name="Standard 3 4 2 2 3 2 2" xfId="1246" xr:uid="{00000000-0005-0000-0000-0000E3020000}"/>
    <cellStyle name="Standard 3 4 2 2 3 3" xfId="469" xr:uid="{00000000-0005-0000-0000-0000E4020000}"/>
    <cellStyle name="Standard 3 4 2 2 3 3 2" xfId="1096" xr:uid="{00000000-0005-0000-0000-0000E5020000}"/>
    <cellStyle name="Standard 3 4 2 2 3 4" xfId="470" xr:uid="{00000000-0005-0000-0000-0000E6020000}"/>
    <cellStyle name="Standard 3 4 2 2 3 5" xfId="892" xr:uid="{00000000-0005-0000-0000-0000E7020000}"/>
    <cellStyle name="Standard 3 4 2 2 4" xfId="471" xr:uid="{00000000-0005-0000-0000-0000E8020000}"/>
    <cellStyle name="Standard 3 4 2 2 4 2" xfId="472" xr:uid="{00000000-0005-0000-0000-0000E9020000}"/>
    <cellStyle name="Standard 3 4 2 2 4 3" xfId="1028" xr:uid="{00000000-0005-0000-0000-0000EA020000}"/>
    <cellStyle name="Standard 3 4 2 2 5" xfId="473" xr:uid="{00000000-0005-0000-0000-0000EB020000}"/>
    <cellStyle name="Standard 3 4 2 2 5 2" xfId="1169" xr:uid="{00000000-0005-0000-0000-0000EC020000}"/>
    <cellStyle name="Standard 3 4 2 2 6" xfId="474" xr:uid="{00000000-0005-0000-0000-0000ED020000}"/>
    <cellStyle name="Standard 3 4 2 2 6 2" xfId="960" xr:uid="{00000000-0005-0000-0000-0000EE020000}"/>
    <cellStyle name="Standard 3 4 2 2 7" xfId="475" xr:uid="{00000000-0005-0000-0000-0000EF020000}"/>
    <cellStyle name="Standard 3 4 2 2 8" xfId="824" xr:uid="{00000000-0005-0000-0000-0000F0020000}"/>
    <cellStyle name="Standard 3 4 2 3" xfId="476" xr:uid="{00000000-0005-0000-0000-0000F1020000}"/>
    <cellStyle name="Standard 3 4 2 3 2" xfId="477" xr:uid="{00000000-0005-0000-0000-0000F2020000}"/>
    <cellStyle name="Standard 3 4 2 3 2 2" xfId="478" xr:uid="{00000000-0005-0000-0000-0000F3020000}"/>
    <cellStyle name="Standard 3 4 2 3 2 2 2" xfId="1247" xr:uid="{00000000-0005-0000-0000-0000F4020000}"/>
    <cellStyle name="Standard 3 4 2 3 2 3" xfId="479" xr:uid="{00000000-0005-0000-0000-0000F5020000}"/>
    <cellStyle name="Standard 3 4 2 3 2 3 2" xfId="1113" xr:uid="{00000000-0005-0000-0000-0000F6020000}"/>
    <cellStyle name="Standard 3 4 2 3 2 4" xfId="480" xr:uid="{00000000-0005-0000-0000-0000F7020000}"/>
    <cellStyle name="Standard 3 4 2 3 2 5" xfId="909" xr:uid="{00000000-0005-0000-0000-0000F8020000}"/>
    <cellStyle name="Standard 3 4 2 3 3" xfId="481" xr:uid="{00000000-0005-0000-0000-0000F9020000}"/>
    <cellStyle name="Standard 3 4 2 3 3 2" xfId="482" xr:uid="{00000000-0005-0000-0000-0000FA020000}"/>
    <cellStyle name="Standard 3 4 2 3 3 3" xfId="1045" xr:uid="{00000000-0005-0000-0000-0000FB020000}"/>
    <cellStyle name="Standard 3 4 2 3 4" xfId="483" xr:uid="{00000000-0005-0000-0000-0000FC020000}"/>
    <cellStyle name="Standard 3 4 2 3 4 2" xfId="1186" xr:uid="{00000000-0005-0000-0000-0000FD020000}"/>
    <cellStyle name="Standard 3 4 2 3 5" xfId="484" xr:uid="{00000000-0005-0000-0000-0000FE020000}"/>
    <cellStyle name="Standard 3 4 2 3 5 2" xfId="977" xr:uid="{00000000-0005-0000-0000-0000FF020000}"/>
    <cellStyle name="Standard 3 4 2 3 6" xfId="485" xr:uid="{00000000-0005-0000-0000-000000030000}"/>
    <cellStyle name="Standard 3 4 2 3 7" xfId="841" xr:uid="{00000000-0005-0000-0000-000001030000}"/>
    <cellStyle name="Standard 3 4 2 4" xfId="486" xr:uid="{00000000-0005-0000-0000-000002030000}"/>
    <cellStyle name="Standard 3 4 2 4 2" xfId="487" xr:uid="{00000000-0005-0000-0000-000003030000}"/>
    <cellStyle name="Standard 3 4 2 4 2 2" xfId="1248" xr:uid="{00000000-0005-0000-0000-000004030000}"/>
    <cellStyle name="Standard 3 4 2 4 3" xfId="488" xr:uid="{00000000-0005-0000-0000-000005030000}"/>
    <cellStyle name="Standard 3 4 2 4 3 2" xfId="1079" xr:uid="{00000000-0005-0000-0000-000006030000}"/>
    <cellStyle name="Standard 3 4 2 4 4" xfId="489" xr:uid="{00000000-0005-0000-0000-000007030000}"/>
    <cellStyle name="Standard 3 4 2 4 5" xfId="875" xr:uid="{00000000-0005-0000-0000-000008030000}"/>
    <cellStyle name="Standard 3 4 2 5" xfId="490" xr:uid="{00000000-0005-0000-0000-000009030000}"/>
    <cellStyle name="Standard 3 4 2 5 2" xfId="491" xr:uid="{00000000-0005-0000-0000-00000A030000}"/>
    <cellStyle name="Standard 3 4 2 5 3" xfId="1011" xr:uid="{00000000-0005-0000-0000-00000B030000}"/>
    <cellStyle name="Standard 3 4 2 6" xfId="492" xr:uid="{00000000-0005-0000-0000-00000C030000}"/>
    <cellStyle name="Standard 3 4 2 6 2" xfId="1152" xr:uid="{00000000-0005-0000-0000-00000D030000}"/>
    <cellStyle name="Standard 3 4 2 7" xfId="493" xr:uid="{00000000-0005-0000-0000-00000E030000}"/>
    <cellStyle name="Standard 3 4 2 7 2" xfId="943" xr:uid="{00000000-0005-0000-0000-00000F030000}"/>
    <cellStyle name="Standard 3 4 2 8" xfId="494" xr:uid="{00000000-0005-0000-0000-000010030000}"/>
    <cellStyle name="Standard 3 4 2 9" xfId="807" xr:uid="{00000000-0005-0000-0000-000011030000}"/>
    <cellStyle name="Standard 3 4 3" xfId="495" xr:uid="{00000000-0005-0000-0000-000012030000}"/>
    <cellStyle name="Standard 3 4 3 2" xfId="496" xr:uid="{00000000-0005-0000-0000-000013030000}"/>
    <cellStyle name="Standard 3 4 3 2 2" xfId="497" xr:uid="{00000000-0005-0000-0000-000014030000}"/>
    <cellStyle name="Standard 3 4 3 2 2 2" xfId="498" xr:uid="{00000000-0005-0000-0000-000015030000}"/>
    <cellStyle name="Standard 3 4 3 2 2 2 2" xfId="499" xr:uid="{00000000-0005-0000-0000-000016030000}"/>
    <cellStyle name="Standard 3 4 3 2 2 2 2 2" xfId="1249" xr:uid="{00000000-0005-0000-0000-000017030000}"/>
    <cellStyle name="Standard 3 4 3 2 2 2 3" xfId="500" xr:uid="{00000000-0005-0000-0000-000018030000}"/>
    <cellStyle name="Standard 3 4 3 2 2 2 3 2" xfId="1135" xr:uid="{00000000-0005-0000-0000-000019030000}"/>
    <cellStyle name="Standard 3 4 3 2 2 2 4" xfId="501" xr:uid="{00000000-0005-0000-0000-00001A030000}"/>
    <cellStyle name="Standard 3 4 3 2 2 2 5" xfId="931" xr:uid="{00000000-0005-0000-0000-00001B030000}"/>
    <cellStyle name="Standard 3 4 3 2 2 3" xfId="502" xr:uid="{00000000-0005-0000-0000-00001C030000}"/>
    <cellStyle name="Standard 3 4 3 2 2 3 2" xfId="503" xr:uid="{00000000-0005-0000-0000-00001D030000}"/>
    <cellStyle name="Standard 3 4 3 2 2 3 3" xfId="1067" xr:uid="{00000000-0005-0000-0000-00001E030000}"/>
    <cellStyle name="Standard 3 4 3 2 2 4" xfId="504" xr:uid="{00000000-0005-0000-0000-00001F030000}"/>
    <cellStyle name="Standard 3 4 3 2 2 4 2" xfId="1208" xr:uid="{00000000-0005-0000-0000-000020030000}"/>
    <cellStyle name="Standard 3 4 3 2 2 5" xfId="505" xr:uid="{00000000-0005-0000-0000-000021030000}"/>
    <cellStyle name="Standard 3 4 3 2 2 5 2" xfId="999" xr:uid="{00000000-0005-0000-0000-000022030000}"/>
    <cellStyle name="Standard 3 4 3 2 2 6" xfId="506" xr:uid="{00000000-0005-0000-0000-000023030000}"/>
    <cellStyle name="Standard 3 4 3 2 2 7" xfId="863" xr:uid="{00000000-0005-0000-0000-000024030000}"/>
    <cellStyle name="Standard 3 4 3 2 3" xfId="507" xr:uid="{00000000-0005-0000-0000-000025030000}"/>
    <cellStyle name="Standard 3 4 3 2 3 2" xfId="508" xr:uid="{00000000-0005-0000-0000-000026030000}"/>
    <cellStyle name="Standard 3 4 3 2 3 2 2" xfId="1250" xr:uid="{00000000-0005-0000-0000-000027030000}"/>
    <cellStyle name="Standard 3 4 3 2 3 3" xfId="509" xr:uid="{00000000-0005-0000-0000-000028030000}"/>
    <cellStyle name="Standard 3 4 3 2 3 3 2" xfId="1101" xr:uid="{00000000-0005-0000-0000-000029030000}"/>
    <cellStyle name="Standard 3 4 3 2 3 4" xfId="510" xr:uid="{00000000-0005-0000-0000-00002A030000}"/>
    <cellStyle name="Standard 3 4 3 2 3 5" xfId="897" xr:uid="{00000000-0005-0000-0000-00002B030000}"/>
    <cellStyle name="Standard 3 4 3 2 4" xfId="511" xr:uid="{00000000-0005-0000-0000-00002C030000}"/>
    <cellStyle name="Standard 3 4 3 2 4 2" xfId="512" xr:uid="{00000000-0005-0000-0000-00002D030000}"/>
    <cellStyle name="Standard 3 4 3 2 4 3" xfId="1033" xr:uid="{00000000-0005-0000-0000-00002E030000}"/>
    <cellStyle name="Standard 3 4 3 2 5" xfId="513" xr:uid="{00000000-0005-0000-0000-00002F030000}"/>
    <cellStyle name="Standard 3 4 3 2 5 2" xfId="1174" xr:uid="{00000000-0005-0000-0000-000030030000}"/>
    <cellStyle name="Standard 3 4 3 2 6" xfId="514" xr:uid="{00000000-0005-0000-0000-000031030000}"/>
    <cellStyle name="Standard 3 4 3 2 6 2" xfId="965" xr:uid="{00000000-0005-0000-0000-000032030000}"/>
    <cellStyle name="Standard 3 4 3 2 7" xfId="515" xr:uid="{00000000-0005-0000-0000-000033030000}"/>
    <cellStyle name="Standard 3 4 3 2 8" xfId="829" xr:uid="{00000000-0005-0000-0000-000034030000}"/>
    <cellStyle name="Standard 3 4 3 3" xfId="516" xr:uid="{00000000-0005-0000-0000-000035030000}"/>
    <cellStyle name="Standard 3 4 3 3 2" xfId="517" xr:uid="{00000000-0005-0000-0000-000036030000}"/>
    <cellStyle name="Standard 3 4 3 3 2 2" xfId="518" xr:uid="{00000000-0005-0000-0000-000037030000}"/>
    <cellStyle name="Standard 3 4 3 3 2 2 2" xfId="1251" xr:uid="{00000000-0005-0000-0000-000038030000}"/>
    <cellStyle name="Standard 3 4 3 3 2 3" xfId="519" xr:uid="{00000000-0005-0000-0000-000039030000}"/>
    <cellStyle name="Standard 3 4 3 3 2 3 2" xfId="1118" xr:uid="{00000000-0005-0000-0000-00003A030000}"/>
    <cellStyle name="Standard 3 4 3 3 2 4" xfId="520" xr:uid="{00000000-0005-0000-0000-00003B030000}"/>
    <cellStyle name="Standard 3 4 3 3 2 5" xfId="914" xr:uid="{00000000-0005-0000-0000-00003C030000}"/>
    <cellStyle name="Standard 3 4 3 3 3" xfId="521" xr:uid="{00000000-0005-0000-0000-00003D030000}"/>
    <cellStyle name="Standard 3 4 3 3 3 2" xfId="522" xr:uid="{00000000-0005-0000-0000-00003E030000}"/>
    <cellStyle name="Standard 3 4 3 3 3 3" xfId="1050" xr:uid="{00000000-0005-0000-0000-00003F030000}"/>
    <cellStyle name="Standard 3 4 3 3 4" xfId="523" xr:uid="{00000000-0005-0000-0000-000040030000}"/>
    <cellStyle name="Standard 3 4 3 3 4 2" xfId="1191" xr:uid="{00000000-0005-0000-0000-000041030000}"/>
    <cellStyle name="Standard 3 4 3 3 5" xfId="524" xr:uid="{00000000-0005-0000-0000-000042030000}"/>
    <cellStyle name="Standard 3 4 3 3 5 2" xfId="982" xr:uid="{00000000-0005-0000-0000-000043030000}"/>
    <cellStyle name="Standard 3 4 3 3 6" xfId="525" xr:uid="{00000000-0005-0000-0000-000044030000}"/>
    <cellStyle name="Standard 3 4 3 3 7" xfId="846" xr:uid="{00000000-0005-0000-0000-000045030000}"/>
    <cellStyle name="Standard 3 4 3 4" xfId="526" xr:uid="{00000000-0005-0000-0000-000046030000}"/>
    <cellStyle name="Standard 3 4 3 4 2" xfId="527" xr:uid="{00000000-0005-0000-0000-000047030000}"/>
    <cellStyle name="Standard 3 4 3 4 2 2" xfId="1252" xr:uid="{00000000-0005-0000-0000-000048030000}"/>
    <cellStyle name="Standard 3 4 3 4 3" xfId="528" xr:uid="{00000000-0005-0000-0000-000049030000}"/>
    <cellStyle name="Standard 3 4 3 4 3 2" xfId="1084" xr:uid="{00000000-0005-0000-0000-00004A030000}"/>
    <cellStyle name="Standard 3 4 3 4 4" xfId="529" xr:uid="{00000000-0005-0000-0000-00004B030000}"/>
    <cellStyle name="Standard 3 4 3 4 5" xfId="880" xr:uid="{00000000-0005-0000-0000-00004C030000}"/>
    <cellStyle name="Standard 3 4 3 5" xfId="530" xr:uid="{00000000-0005-0000-0000-00004D030000}"/>
    <cellStyle name="Standard 3 4 3 5 2" xfId="531" xr:uid="{00000000-0005-0000-0000-00004E030000}"/>
    <cellStyle name="Standard 3 4 3 5 3" xfId="1016" xr:uid="{00000000-0005-0000-0000-00004F030000}"/>
    <cellStyle name="Standard 3 4 3 6" xfId="532" xr:uid="{00000000-0005-0000-0000-000050030000}"/>
    <cellStyle name="Standard 3 4 3 6 2" xfId="1157" xr:uid="{00000000-0005-0000-0000-000051030000}"/>
    <cellStyle name="Standard 3 4 3 7" xfId="533" xr:uid="{00000000-0005-0000-0000-000052030000}"/>
    <cellStyle name="Standard 3 4 3 7 2" xfId="948" xr:uid="{00000000-0005-0000-0000-000053030000}"/>
    <cellStyle name="Standard 3 4 3 8" xfId="534" xr:uid="{00000000-0005-0000-0000-000054030000}"/>
    <cellStyle name="Standard 3 4 3 9" xfId="812" xr:uid="{00000000-0005-0000-0000-000055030000}"/>
    <cellStyle name="Standard 3 4 4" xfId="535" xr:uid="{00000000-0005-0000-0000-000056030000}"/>
    <cellStyle name="Standard 3 4 4 2" xfId="536" xr:uid="{00000000-0005-0000-0000-000057030000}"/>
    <cellStyle name="Standard 3 4 4 2 2" xfId="537" xr:uid="{00000000-0005-0000-0000-000058030000}"/>
    <cellStyle name="Standard 3 4 4 2 2 2" xfId="538" xr:uid="{00000000-0005-0000-0000-000059030000}"/>
    <cellStyle name="Standard 3 4 4 2 2 2 2" xfId="1253" xr:uid="{00000000-0005-0000-0000-00005A030000}"/>
    <cellStyle name="Standard 3 4 4 2 2 3" xfId="539" xr:uid="{00000000-0005-0000-0000-00005B030000}"/>
    <cellStyle name="Standard 3 4 4 2 2 3 2" xfId="1125" xr:uid="{00000000-0005-0000-0000-00005C030000}"/>
    <cellStyle name="Standard 3 4 4 2 2 4" xfId="540" xr:uid="{00000000-0005-0000-0000-00005D030000}"/>
    <cellStyle name="Standard 3 4 4 2 2 5" xfId="921" xr:uid="{00000000-0005-0000-0000-00005E030000}"/>
    <cellStyle name="Standard 3 4 4 2 3" xfId="541" xr:uid="{00000000-0005-0000-0000-00005F030000}"/>
    <cellStyle name="Standard 3 4 4 2 3 2" xfId="542" xr:uid="{00000000-0005-0000-0000-000060030000}"/>
    <cellStyle name="Standard 3 4 4 2 3 3" xfId="1057" xr:uid="{00000000-0005-0000-0000-000061030000}"/>
    <cellStyle name="Standard 3 4 4 2 4" xfId="543" xr:uid="{00000000-0005-0000-0000-000062030000}"/>
    <cellStyle name="Standard 3 4 4 2 4 2" xfId="1198" xr:uid="{00000000-0005-0000-0000-000063030000}"/>
    <cellStyle name="Standard 3 4 4 2 5" xfId="544" xr:uid="{00000000-0005-0000-0000-000064030000}"/>
    <cellStyle name="Standard 3 4 4 2 5 2" xfId="989" xr:uid="{00000000-0005-0000-0000-000065030000}"/>
    <cellStyle name="Standard 3 4 4 2 6" xfId="545" xr:uid="{00000000-0005-0000-0000-000066030000}"/>
    <cellStyle name="Standard 3 4 4 2 7" xfId="853" xr:uid="{00000000-0005-0000-0000-000067030000}"/>
    <cellStyle name="Standard 3 4 4 3" xfId="546" xr:uid="{00000000-0005-0000-0000-000068030000}"/>
    <cellStyle name="Standard 3 4 4 3 2" xfId="547" xr:uid="{00000000-0005-0000-0000-000069030000}"/>
    <cellStyle name="Standard 3 4 4 3 2 2" xfId="1254" xr:uid="{00000000-0005-0000-0000-00006A030000}"/>
    <cellStyle name="Standard 3 4 4 3 3" xfId="548" xr:uid="{00000000-0005-0000-0000-00006B030000}"/>
    <cellStyle name="Standard 3 4 4 3 3 2" xfId="1091" xr:uid="{00000000-0005-0000-0000-00006C030000}"/>
    <cellStyle name="Standard 3 4 4 3 4" xfId="549" xr:uid="{00000000-0005-0000-0000-00006D030000}"/>
    <cellStyle name="Standard 3 4 4 3 5" xfId="887" xr:uid="{00000000-0005-0000-0000-00006E030000}"/>
    <cellStyle name="Standard 3 4 4 4" xfId="550" xr:uid="{00000000-0005-0000-0000-00006F030000}"/>
    <cellStyle name="Standard 3 4 4 4 2" xfId="551" xr:uid="{00000000-0005-0000-0000-000070030000}"/>
    <cellStyle name="Standard 3 4 4 4 3" xfId="1023" xr:uid="{00000000-0005-0000-0000-000071030000}"/>
    <cellStyle name="Standard 3 4 4 5" xfId="552" xr:uid="{00000000-0005-0000-0000-000072030000}"/>
    <cellStyle name="Standard 3 4 4 5 2" xfId="1164" xr:uid="{00000000-0005-0000-0000-000073030000}"/>
    <cellStyle name="Standard 3 4 4 6" xfId="553" xr:uid="{00000000-0005-0000-0000-000074030000}"/>
    <cellStyle name="Standard 3 4 4 6 2" xfId="955" xr:uid="{00000000-0005-0000-0000-000075030000}"/>
    <cellStyle name="Standard 3 4 4 7" xfId="554" xr:uid="{00000000-0005-0000-0000-000076030000}"/>
    <cellStyle name="Standard 3 4 4 8" xfId="819" xr:uid="{00000000-0005-0000-0000-000077030000}"/>
    <cellStyle name="Standard 3 4 5" xfId="555" xr:uid="{00000000-0005-0000-0000-000078030000}"/>
    <cellStyle name="Standard 3 4 5 2" xfId="556" xr:uid="{00000000-0005-0000-0000-000079030000}"/>
    <cellStyle name="Standard 3 4 5 2 2" xfId="557" xr:uid="{00000000-0005-0000-0000-00007A030000}"/>
    <cellStyle name="Standard 3 4 5 2 2 2" xfId="1255" xr:uid="{00000000-0005-0000-0000-00007B030000}"/>
    <cellStyle name="Standard 3 4 5 2 3" xfId="558" xr:uid="{00000000-0005-0000-0000-00007C030000}"/>
    <cellStyle name="Standard 3 4 5 2 3 2" xfId="1108" xr:uid="{00000000-0005-0000-0000-00007D030000}"/>
    <cellStyle name="Standard 3 4 5 2 4" xfId="559" xr:uid="{00000000-0005-0000-0000-00007E030000}"/>
    <cellStyle name="Standard 3 4 5 2 5" xfId="904" xr:uid="{00000000-0005-0000-0000-00007F030000}"/>
    <cellStyle name="Standard 3 4 5 3" xfId="560" xr:uid="{00000000-0005-0000-0000-000080030000}"/>
    <cellStyle name="Standard 3 4 5 3 2" xfId="561" xr:uid="{00000000-0005-0000-0000-000081030000}"/>
    <cellStyle name="Standard 3 4 5 3 3" xfId="1040" xr:uid="{00000000-0005-0000-0000-000082030000}"/>
    <cellStyle name="Standard 3 4 5 4" xfId="562" xr:uid="{00000000-0005-0000-0000-000083030000}"/>
    <cellStyle name="Standard 3 4 5 4 2" xfId="1181" xr:uid="{00000000-0005-0000-0000-000084030000}"/>
    <cellStyle name="Standard 3 4 5 5" xfId="563" xr:uid="{00000000-0005-0000-0000-000085030000}"/>
    <cellStyle name="Standard 3 4 5 5 2" xfId="972" xr:uid="{00000000-0005-0000-0000-000086030000}"/>
    <cellStyle name="Standard 3 4 5 6" xfId="564" xr:uid="{00000000-0005-0000-0000-000087030000}"/>
    <cellStyle name="Standard 3 4 5 7" xfId="836" xr:uid="{00000000-0005-0000-0000-000088030000}"/>
    <cellStyle name="Standard 3 4 6" xfId="565" xr:uid="{00000000-0005-0000-0000-000089030000}"/>
    <cellStyle name="Standard 3 4 6 2" xfId="566" xr:uid="{00000000-0005-0000-0000-00008A030000}"/>
    <cellStyle name="Standard 3 4 6 2 2" xfId="567" xr:uid="{00000000-0005-0000-0000-00008B030000}"/>
    <cellStyle name="Standard 3 4 6 2 3" xfId="1147" xr:uid="{00000000-0005-0000-0000-00008C030000}"/>
    <cellStyle name="Standard 3 4 6 3" xfId="568" xr:uid="{00000000-0005-0000-0000-00008D030000}"/>
    <cellStyle name="Standard 3 4 6 3 2" xfId="1074" xr:uid="{00000000-0005-0000-0000-00008E030000}"/>
    <cellStyle name="Standard 3 4 6 4" xfId="569" xr:uid="{00000000-0005-0000-0000-00008F030000}"/>
    <cellStyle name="Standard 3 4 6 5" xfId="870" xr:uid="{00000000-0005-0000-0000-000090030000}"/>
    <cellStyle name="Standard 3 4 7" xfId="570" xr:uid="{00000000-0005-0000-0000-000091030000}"/>
    <cellStyle name="Standard 3 4 7 2" xfId="571" xr:uid="{00000000-0005-0000-0000-000092030000}"/>
    <cellStyle name="Standard 3 4 7 3" xfId="1006" xr:uid="{00000000-0005-0000-0000-000093030000}"/>
    <cellStyle name="Standard 3 4 8" xfId="572" xr:uid="{00000000-0005-0000-0000-000094030000}"/>
    <cellStyle name="Standard 3 4 8 2" xfId="1142" xr:uid="{00000000-0005-0000-0000-000095030000}"/>
    <cellStyle name="Standard 3 4 9" xfId="573" xr:uid="{00000000-0005-0000-0000-000096030000}"/>
    <cellStyle name="Standard 3 4 9 2" xfId="938" xr:uid="{00000000-0005-0000-0000-000097030000}"/>
    <cellStyle name="Standard 3 5" xfId="574" xr:uid="{00000000-0005-0000-0000-000098030000}"/>
    <cellStyle name="Standard 3 5 10" xfId="575" xr:uid="{00000000-0005-0000-0000-000099030000}"/>
    <cellStyle name="Standard 3 5 11" xfId="803" xr:uid="{00000000-0005-0000-0000-00009A030000}"/>
    <cellStyle name="Standard 3 5 2" xfId="576" xr:uid="{00000000-0005-0000-0000-00009B030000}"/>
    <cellStyle name="Standard 3 5 2 2" xfId="577" xr:uid="{00000000-0005-0000-0000-00009C030000}"/>
    <cellStyle name="Standard 3 5 2 2 2" xfId="578" xr:uid="{00000000-0005-0000-0000-00009D030000}"/>
    <cellStyle name="Standard 3 5 2 2 2 2" xfId="579" xr:uid="{00000000-0005-0000-0000-00009E030000}"/>
    <cellStyle name="Standard 3 5 2 2 2 2 2" xfId="580" xr:uid="{00000000-0005-0000-0000-00009F030000}"/>
    <cellStyle name="Standard 3 5 2 2 2 2 2 2" xfId="1256" xr:uid="{00000000-0005-0000-0000-0000A0030000}"/>
    <cellStyle name="Standard 3 5 2 2 2 2 3" xfId="581" xr:uid="{00000000-0005-0000-0000-0000A1030000}"/>
    <cellStyle name="Standard 3 5 2 2 2 2 3 2" xfId="1131" xr:uid="{00000000-0005-0000-0000-0000A2030000}"/>
    <cellStyle name="Standard 3 5 2 2 2 2 4" xfId="582" xr:uid="{00000000-0005-0000-0000-0000A3030000}"/>
    <cellStyle name="Standard 3 5 2 2 2 2 5" xfId="927" xr:uid="{00000000-0005-0000-0000-0000A4030000}"/>
    <cellStyle name="Standard 3 5 2 2 2 3" xfId="583" xr:uid="{00000000-0005-0000-0000-0000A5030000}"/>
    <cellStyle name="Standard 3 5 2 2 2 3 2" xfId="584" xr:uid="{00000000-0005-0000-0000-0000A6030000}"/>
    <cellStyle name="Standard 3 5 2 2 2 3 3" xfId="1063" xr:uid="{00000000-0005-0000-0000-0000A7030000}"/>
    <cellStyle name="Standard 3 5 2 2 2 4" xfId="585" xr:uid="{00000000-0005-0000-0000-0000A8030000}"/>
    <cellStyle name="Standard 3 5 2 2 2 4 2" xfId="1204" xr:uid="{00000000-0005-0000-0000-0000A9030000}"/>
    <cellStyle name="Standard 3 5 2 2 2 5" xfId="586" xr:uid="{00000000-0005-0000-0000-0000AA030000}"/>
    <cellStyle name="Standard 3 5 2 2 2 5 2" xfId="995" xr:uid="{00000000-0005-0000-0000-0000AB030000}"/>
    <cellStyle name="Standard 3 5 2 2 2 6" xfId="587" xr:uid="{00000000-0005-0000-0000-0000AC030000}"/>
    <cellStyle name="Standard 3 5 2 2 2 7" xfId="859" xr:uid="{00000000-0005-0000-0000-0000AD030000}"/>
    <cellStyle name="Standard 3 5 2 2 3" xfId="588" xr:uid="{00000000-0005-0000-0000-0000AE030000}"/>
    <cellStyle name="Standard 3 5 2 2 3 2" xfId="589" xr:uid="{00000000-0005-0000-0000-0000AF030000}"/>
    <cellStyle name="Standard 3 5 2 2 3 2 2" xfId="1257" xr:uid="{00000000-0005-0000-0000-0000B0030000}"/>
    <cellStyle name="Standard 3 5 2 2 3 3" xfId="590" xr:uid="{00000000-0005-0000-0000-0000B1030000}"/>
    <cellStyle name="Standard 3 5 2 2 3 3 2" xfId="1097" xr:uid="{00000000-0005-0000-0000-0000B2030000}"/>
    <cellStyle name="Standard 3 5 2 2 3 4" xfId="591" xr:uid="{00000000-0005-0000-0000-0000B3030000}"/>
    <cellStyle name="Standard 3 5 2 2 3 5" xfId="893" xr:uid="{00000000-0005-0000-0000-0000B4030000}"/>
    <cellStyle name="Standard 3 5 2 2 4" xfId="592" xr:uid="{00000000-0005-0000-0000-0000B5030000}"/>
    <cellStyle name="Standard 3 5 2 2 4 2" xfId="593" xr:uid="{00000000-0005-0000-0000-0000B6030000}"/>
    <cellStyle name="Standard 3 5 2 2 4 3" xfId="1029" xr:uid="{00000000-0005-0000-0000-0000B7030000}"/>
    <cellStyle name="Standard 3 5 2 2 5" xfId="594" xr:uid="{00000000-0005-0000-0000-0000B8030000}"/>
    <cellStyle name="Standard 3 5 2 2 5 2" xfId="1170" xr:uid="{00000000-0005-0000-0000-0000B9030000}"/>
    <cellStyle name="Standard 3 5 2 2 6" xfId="595" xr:uid="{00000000-0005-0000-0000-0000BA030000}"/>
    <cellStyle name="Standard 3 5 2 2 6 2" xfId="961" xr:uid="{00000000-0005-0000-0000-0000BB030000}"/>
    <cellStyle name="Standard 3 5 2 2 7" xfId="596" xr:uid="{00000000-0005-0000-0000-0000BC030000}"/>
    <cellStyle name="Standard 3 5 2 2 8" xfId="825" xr:uid="{00000000-0005-0000-0000-0000BD030000}"/>
    <cellStyle name="Standard 3 5 2 3" xfId="597" xr:uid="{00000000-0005-0000-0000-0000BE030000}"/>
    <cellStyle name="Standard 3 5 2 3 2" xfId="598" xr:uid="{00000000-0005-0000-0000-0000BF030000}"/>
    <cellStyle name="Standard 3 5 2 3 2 2" xfId="599" xr:uid="{00000000-0005-0000-0000-0000C0030000}"/>
    <cellStyle name="Standard 3 5 2 3 2 2 2" xfId="1258" xr:uid="{00000000-0005-0000-0000-0000C1030000}"/>
    <cellStyle name="Standard 3 5 2 3 2 3" xfId="600" xr:uid="{00000000-0005-0000-0000-0000C2030000}"/>
    <cellStyle name="Standard 3 5 2 3 2 3 2" xfId="1114" xr:uid="{00000000-0005-0000-0000-0000C3030000}"/>
    <cellStyle name="Standard 3 5 2 3 2 4" xfId="601" xr:uid="{00000000-0005-0000-0000-0000C4030000}"/>
    <cellStyle name="Standard 3 5 2 3 2 5" xfId="910" xr:uid="{00000000-0005-0000-0000-0000C5030000}"/>
    <cellStyle name="Standard 3 5 2 3 3" xfId="602" xr:uid="{00000000-0005-0000-0000-0000C6030000}"/>
    <cellStyle name="Standard 3 5 2 3 3 2" xfId="603" xr:uid="{00000000-0005-0000-0000-0000C7030000}"/>
    <cellStyle name="Standard 3 5 2 3 3 3" xfId="1046" xr:uid="{00000000-0005-0000-0000-0000C8030000}"/>
    <cellStyle name="Standard 3 5 2 3 4" xfId="604" xr:uid="{00000000-0005-0000-0000-0000C9030000}"/>
    <cellStyle name="Standard 3 5 2 3 4 2" xfId="1187" xr:uid="{00000000-0005-0000-0000-0000CA030000}"/>
    <cellStyle name="Standard 3 5 2 3 5" xfId="605" xr:uid="{00000000-0005-0000-0000-0000CB030000}"/>
    <cellStyle name="Standard 3 5 2 3 5 2" xfId="978" xr:uid="{00000000-0005-0000-0000-0000CC030000}"/>
    <cellStyle name="Standard 3 5 2 3 6" xfId="606" xr:uid="{00000000-0005-0000-0000-0000CD030000}"/>
    <cellStyle name="Standard 3 5 2 3 7" xfId="842" xr:uid="{00000000-0005-0000-0000-0000CE030000}"/>
    <cellStyle name="Standard 3 5 2 4" xfId="607" xr:uid="{00000000-0005-0000-0000-0000CF030000}"/>
    <cellStyle name="Standard 3 5 2 4 2" xfId="608" xr:uid="{00000000-0005-0000-0000-0000D0030000}"/>
    <cellStyle name="Standard 3 5 2 4 2 2" xfId="1259" xr:uid="{00000000-0005-0000-0000-0000D1030000}"/>
    <cellStyle name="Standard 3 5 2 4 3" xfId="609" xr:uid="{00000000-0005-0000-0000-0000D2030000}"/>
    <cellStyle name="Standard 3 5 2 4 3 2" xfId="1080" xr:uid="{00000000-0005-0000-0000-0000D3030000}"/>
    <cellStyle name="Standard 3 5 2 4 4" xfId="610" xr:uid="{00000000-0005-0000-0000-0000D4030000}"/>
    <cellStyle name="Standard 3 5 2 4 5" xfId="876" xr:uid="{00000000-0005-0000-0000-0000D5030000}"/>
    <cellStyle name="Standard 3 5 2 5" xfId="611" xr:uid="{00000000-0005-0000-0000-0000D6030000}"/>
    <cellStyle name="Standard 3 5 2 5 2" xfId="612" xr:uid="{00000000-0005-0000-0000-0000D7030000}"/>
    <cellStyle name="Standard 3 5 2 5 3" xfId="1012" xr:uid="{00000000-0005-0000-0000-0000D8030000}"/>
    <cellStyle name="Standard 3 5 2 6" xfId="613" xr:uid="{00000000-0005-0000-0000-0000D9030000}"/>
    <cellStyle name="Standard 3 5 2 6 2" xfId="1153" xr:uid="{00000000-0005-0000-0000-0000DA030000}"/>
    <cellStyle name="Standard 3 5 2 7" xfId="614" xr:uid="{00000000-0005-0000-0000-0000DB030000}"/>
    <cellStyle name="Standard 3 5 2 7 2" xfId="944" xr:uid="{00000000-0005-0000-0000-0000DC030000}"/>
    <cellStyle name="Standard 3 5 2 8" xfId="615" xr:uid="{00000000-0005-0000-0000-0000DD030000}"/>
    <cellStyle name="Standard 3 5 2 9" xfId="808" xr:uid="{00000000-0005-0000-0000-0000DE030000}"/>
    <cellStyle name="Standard 3 5 3" xfId="616" xr:uid="{00000000-0005-0000-0000-0000DF030000}"/>
    <cellStyle name="Standard 3 5 3 2" xfId="617" xr:uid="{00000000-0005-0000-0000-0000E0030000}"/>
    <cellStyle name="Standard 3 5 3 2 2" xfId="618" xr:uid="{00000000-0005-0000-0000-0000E1030000}"/>
    <cellStyle name="Standard 3 5 3 2 2 2" xfId="619" xr:uid="{00000000-0005-0000-0000-0000E2030000}"/>
    <cellStyle name="Standard 3 5 3 2 2 2 2" xfId="620" xr:uid="{00000000-0005-0000-0000-0000E3030000}"/>
    <cellStyle name="Standard 3 5 3 2 2 2 2 2" xfId="1260" xr:uid="{00000000-0005-0000-0000-0000E4030000}"/>
    <cellStyle name="Standard 3 5 3 2 2 2 3" xfId="621" xr:uid="{00000000-0005-0000-0000-0000E5030000}"/>
    <cellStyle name="Standard 3 5 3 2 2 2 3 2" xfId="1136" xr:uid="{00000000-0005-0000-0000-0000E6030000}"/>
    <cellStyle name="Standard 3 5 3 2 2 2 4" xfId="622" xr:uid="{00000000-0005-0000-0000-0000E7030000}"/>
    <cellStyle name="Standard 3 5 3 2 2 2 5" xfId="932" xr:uid="{00000000-0005-0000-0000-0000E8030000}"/>
    <cellStyle name="Standard 3 5 3 2 2 3" xfId="623" xr:uid="{00000000-0005-0000-0000-0000E9030000}"/>
    <cellStyle name="Standard 3 5 3 2 2 3 2" xfId="624" xr:uid="{00000000-0005-0000-0000-0000EA030000}"/>
    <cellStyle name="Standard 3 5 3 2 2 3 3" xfId="1068" xr:uid="{00000000-0005-0000-0000-0000EB030000}"/>
    <cellStyle name="Standard 3 5 3 2 2 4" xfId="625" xr:uid="{00000000-0005-0000-0000-0000EC030000}"/>
    <cellStyle name="Standard 3 5 3 2 2 4 2" xfId="1209" xr:uid="{00000000-0005-0000-0000-0000ED030000}"/>
    <cellStyle name="Standard 3 5 3 2 2 5" xfId="626" xr:uid="{00000000-0005-0000-0000-0000EE030000}"/>
    <cellStyle name="Standard 3 5 3 2 2 5 2" xfId="1000" xr:uid="{00000000-0005-0000-0000-0000EF030000}"/>
    <cellStyle name="Standard 3 5 3 2 2 6" xfId="627" xr:uid="{00000000-0005-0000-0000-0000F0030000}"/>
    <cellStyle name="Standard 3 5 3 2 2 7" xfId="864" xr:uid="{00000000-0005-0000-0000-0000F1030000}"/>
    <cellStyle name="Standard 3 5 3 2 3" xfId="628" xr:uid="{00000000-0005-0000-0000-0000F2030000}"/>
    <cellStyle name="Standard 3 5 3 2 3 2" xfId="629" xr:uid="{00000000-0005-0000-0000-0000F3030000}"/>
    <cellStyle name="Standard 3 5 3 2 3 2 2" xfId="1261" xr:uid="{00000000-0005-0000-0000-0000F4030000}"/>
    <cellStyle name="Standard 3 5 3 2 3 3" xfId="630" xr:uid="{00000000-0005-0000-0000-0000F5030000}"/>
    <cellStyle name="Standard 3 5 3 2 3 3 2" xfId="1102" xr:uid="{00000000-0005-0000-0000-0000F6030000}"/>
    <cellStyle name="Standard 3 5 3 2 3 4" xfId="631" xr:uid="{00000000-0005-0000-0000-0000F7030000}"/>
    <cellStyle name="Standard 3 5 3 2 3 5" xfId="898" xr:uid="{00000000-0005-0000-0000-0000F8030000}"/>
    <cellStyle name="Standard 3 5 3 2 4" xfId="632" xr:uid="{00000000-0005-0000-0000-0000F9030000}"/>
    <cellStyle name="Standard 3 5 3 2 4 2" xfId="633" xr:uid="{00000000-0005-0000-0000-0000FA030000}"/>
    <cellStyle name="Standard 3 5 3 2 4 3" xfId="1034" xr:uid="{00000000-0005-0000-0000-0000FB030000}"/>
    <cellStyle name="Standard 3 5 3 2 5" xfId="634" xr:uid="{00000000-0005-0000-0000-0000FC030000}"/>
    <cellStyle name="Standard 3 5 3 2 5 2" xfId="1175" xr:uid="{00000000-0005-0000-0000-0000FD030000}"/>
    <cellStyle name="Standard 3 5 3 2 6" xfId="635" xr:uid="{00000000-0005-0000-0000-0000FE030000}"/>
    <cellStyle name="Standard 3 5 3 2 6 2" xfId="966" xr:uid="{00000000-0005-0000-0000-0000FF030000}"/>
    <cellStyle name="Standard 3 5 3 2 7" xfId="636" xr:uid="{00000000-0005-0000-0000-000000040000}"/>
    <cellStyle name="Standard 3 5 3 2 8" xfId="830" xr:uid="{00000000-0005-0000-0000-000001040000}"/>
    <cellStyle name="Standard 3 5 3 3" xfId="637" xr:uid="{00000000-0005-0000-0000-000002040000}"/>
    <cellStyle name="Standard 3 5 3 3 2" xfId="638" xr:uid="{00000000-0005-0000-0000-000003040000}"/>
    <cellStyle name="Standard 3 5 3 3 2 2" xfId="639" xr:uid="{00000000-0005-0000-0000-000004040000}"/>
    <cellStyle name="Standard 3 5 3 3 2 2 2" xfId="1262" xr:uid="{00000000-0005-0000-0000-000005040000}"/>
    <cellStyle name="Standard 3 5 3 3 2 3" xfId="640" xr:uid="{00000000-0005-0000-0000-000006040000}"/>
    <cellStyle name="Standard 3 5 3 3 2 3 2" xfId="1119" xr:uid="{00000000-0005-0000-0000-000007040000}"/>
    <cellStyle name="Standard 3 5 3 3 2 4" xfId="641" xr:uid="{00000000-0005-0000-0000-000008040000}"/>
    <cellStyle name="Standard 3 5 3 3 2 5" xfId="915" xr:uid="{00000000-0005-0000-0000-000009040000}"/>
    <cellStyle name="Standard 3 5 3 3 3" xfId="642" xr:uid="{00000000-0005-0000-0000-00000A040000}"/>
    <cellStyle name="Standard 3 5 3 3 3 2" xfId="643" xr:uid="{00000000-0005-0000-0000-00000B040000}"/>
    <cellStyle name="Standard 3 5 3 3 3 3" xfId="1051" xr:uid="{00000000-0005-0000-0000-00000C040000}"/>
    <cellStyle name="Standard 3 5 3 3 4" xfId="644" xr:uid="{00000000-0005-0000-0000-00000D040000}"/>
    <cellStyle name="Standard 3 5 3 3 4 2" xfId="1192" xr:uid="{00000000-0005-0000-0000-00000E040000}"/>
    <cellStyle name="Standard 3 5 3 3 5" xfId="645" xr:uid="{00000000-0005-0000-0000-00000F040000}"/>
    <cellStyle name="Standard 3 5 3 3 5 2" xfId="983" xr:uid="{00000000-0005-0000-0000-000010040000}"/>
    <cellStyle name="Standard 3 5 3 3 6" xfId="646" xr:uid="{00000000-0005-0000-0000-000011040000}"/>
    <cellStyle name="Standard 3 5 3 3 7" xfId="847" xr:uid="{00000000-0005-0000-0000-000012040000}"/>
    <cellStyle name="Standard 3 5 3 4" xfId="647" xr:uid="{00000000-0005-0000-0000-000013040000}"/>
    <cellStyle name="Standard 3 5 3 4 2" xfId="648" xr:uid="{00000000-0005-0000-0000-000014040000}"/>
    <cellStyle name="Standard 3 5 3 4 2 2" xfId="1263" xr:uid="{00000000-0005-0000-0000-000015040000}"/>
    <cellStyle name="Standard 3 5 3 4 3" xfId="649" xr:uid="{00000000-0005-0000-0000-000016040000}"/>
    <cellStyle name="Standard 3 5 3 4 3 2" xfId="1085" xr:uid="{00000000-0005-0000-0000-000017040000}"/>
    <cellStyle name="Standard 3 5 3 4 4" xfId="650" xr:uid="{00000000-0005-0000-0000-000018040000}"/>
    <cellStyle name="Standard 3 5 3 4 5" xfId="881" xr:uid="{00000000-0005-0000-0000-000019040000}"/>
    <cellStyle name="Standard 3 5 3 5" xfId="651" xr:uid="{00000000-0005-0000-0000-00001A040000}"/>
    <cellStyle name="Standard 3 5 3 5 2" xfId="652" xr:uid="{00000000-0005-0000-0000-00001B040000}"/>
    <cellStyle name="Standard 3 5 3 5 3" xfId="1017" xr:uid="{00000000-0005-0000-0000-00001C040000}"/>
    <cellStyle name="Standard 3 5 3 6" xfId="653" xr:uid="{00000000-0005-0000-0000-00001D040000}"/>
    <cellStyle name="Standard 3 5 3 6 2" xfId="1158" xr:uid="{00000000-0005-0000-0000-00001E040000}"/>
    <cellStyle name="Standard 3 5 3 7" xfId="654" xr:uid="{00000000-0005-0000-0000-00001F040000}"/>
    <cellStyle name="Standard 3 5 3 7 2" xfId="949" xr:uid="{00000000-0005-0000-0000-000020040000}"/>
    <cellStyle name="Standard 3 5 3 8" xfId="655" xr:uid="{00000000-0005-0000-0000-000021040000}"/>
    <cellStyle name="Standard 3 5 3 9" xfId="813" xr:uid="{00000000-0005-0000-0000-000022040000}"/>
    <cellStyle name="Standard 3 5 4" xfId="656" xr:uid="{00000000-0005-0000-0000-000023040000}"/>
    <cellStyle name="Standard 3 5 4 2" xfId="657" xr:uid="{00000000-0005-0000-0000-000024040000}"/>
    <cellStyle name="Standard 3 5 4 2 2" xfId="658" xr:uid="{00000000-0005-0000-0000-000025040000}"/>
    <cellStyle name="Standard 3 5 4 2 2 2" xfId="659" xr:uid="{00000000-0005-0000-0000-000026040000}"/>
    <cellStyle name="Standard 3 5 4 2 2 2 2" xfId="1264" xr:uid="{00000000-0005-0000-0000-000027040000}"/>
    <cellStyle name="Standard 3 5 4 2 2 3" xfId="660" xr:uid="{00000000-0005-0000-0000-000028040000}"/>
    <cellStyle name="Standard 3 5 4 2 2 3 2" xfId="1126" xr:uid="{00000000-0005-0000-0000-000029040000}"/>
    <cellStyle name="Standard 3 5 4 2 2 4" xfId="661" xr:uid="{00000000-0005-0000-0000-00002A040000}"/>
    <cellStyle name="Standard 3 5 4 2 2 5" xfId="922" xr:uid="{00000000-0005-0000-0000-00002B040000}"/>
    <cellStyle name="Standard 3 5 4 2 3" xfId="662" xr:uid="{00000000-0005-0000-0000-00002C040000}"/>
    <cellStyle name="Standard 3 5 4 2 3 2" xfId="663" xr:uid="{00000000-0005-0000-0000-00002D040000}"/>
    <cellStyle name="Standard 3 5 4 2 3 3" xfId="1058" xr:uid="{00000000-0005-0000-0000-00002E040000}"/>
    <cellStyle name="Standard 3 5 4 2 4" xfId="664" xr:uid="{00000000-0005-0000-0000-00002F040000}"/>
    <cellStyle name="Standard 3 5 4 2 4 2" xfId="1199" xr:uid="{00000000-0005-0000-0000-000030040000}"/>
    <cellStyle name="Standard 3 5 4 2 5" xfId="665" xr:uid="{00000000-0005-0000-0000-000031040000}"/>
    <cellStyle name="Standard 3 5 4 2 5 2" xfId="990" xr:uid="{00000000-0005-0000-0000-000032040000}"/>
    <cellStyle name="Standard 3 5 4 2 6" xfId="666" xr:uid="{00000000-0005-0000-0000-000033040000}"/>
    <cellStyle name="Standard 3 5 4 2 7" xfId="854" xr:uid="{00000000-0005-0000-0000-000034040000}"/>
    <cellStyle name="Standard 3 5 4 3" xfId="667" xr:uid="{00000000-0005-0000-0000-000035040000}"/>
    <cellStyle name="Standard 3 5 4 3 2" xfId="668" xr:uid="{00000000-0005-0000-0000-000036040000}"/>
    <cellStyle name="Standard 3 5 4 3 2 2" xfId="1265" xr:uid="{00000000-0005-0000-0000-000037040000}"/>
    <cellStyle name="Standard 3 5 4 3 3" xfId="669" xr:uid="{00000000-0005-0000-0000-000038040000}"/>
    <cellStyle name="Standard 3 5 4 3 3 2" xfId="1092" xr:uid="{00000000-0005-0000-0000-000039040000}"/>
    <cellStyle name="Standard 3 5 4 3 4" xfId="670" xr:uid="{00000000-0005-0000-0000-00003A040000}"/>
    <cellStyle name="Standard 3 5 4 3 5" xfId="888" xr:uid="{00000000-0005-0000-0000-00003B040000}"/>
    <cellStyle name="Standard 3 5 4 4" xfId="671" xr:uid="{00000000-0005-0000-0000-00003C040000}"/>
    <cellStyle name="Standard 3 5 4 4 2" xfId="672" xr:uid="{00000000-0005-0000-0000-00003D040000}"/>
    <cellStyle name="Standard 3 5 4 4 3" xfId="1024" xr:uid="{00000000-0005-0000-0000-00003E040000}"/>
    <cellStyle name="Standard 3 5 4 5" xfId="673" xr:uid="{00000000-0005-0000-0000-00003F040000}"/>
    <cellStyle name="Standard 3 5 4 5 2" xfId="1165" xr:uid="{00000000-0005-0000-0000-000040040000}"/>
    <cellStyle name="Standard 3 5 4 6" xfId="674" xr:uid="{00000000-0005-0000-0000-000041040000}"/>
    <cellStyle name="Standard 3 5 4 6 2" xfId="956" xr:uid="{00000000-0005-0000-0000-000042040000}"/>
    <cellStyle name="Standard 3 5 4 7" xfId="675" xr:uid="{00000000-0005-0000-0000-000043040000}"/>
    <cellStyle name="Standard 3 5 4 8" xfId="820" xr:uid="{00000000-0005-0000-0000-000044040000}"/>
    <cellStyle name="Standard 3 5 5" xfId="676" xr:uid="{00000000-0005-0000-0000-000045040000}"/>
    <cellStyle name="Standard 3 5 5 2" xfId="677" xr:uid="{00000000-0005-0000-0000-000046040000}"/>
    <cellStyle name="Standard 3 5 5 2 2" xfId="678" xr:uid="{00000000-0005-0000-0000-000047040000}"/>
    <cellStyle name="Standard 3 5 5 2 2 2" xfId="1266" xr:uid="{00000000-0005-0000-0000-000048040000}"/>
    <cellStyle name="Standard 3 5 5 2 3" xfId="679" xr:uid="{00000000-0005-0000-0000-000049040000}"/>
    <cellStyle name="Standard 3 5 5 2 3 2" xfId="1109" xr:uid="{00000000-0005-0000-0000-00004A040000}"/>
    <cellStyle name="Standard 3 5 5 2 4" xfId="680" xr:uid="{00000000-0005-0000-0000-00004B040000}"/>
    <cellStyle name="Standard 3 5 5 2 5" xfId="905" xr:uid="{00000000-0005-0000-0000-00004C040000}"/>
    <cellStyle name="Standard 3 5 5 3" xfId="681" xr:uid="{00000000-0005-0000-0000-00004D040000}"/>
    <cellStyle name="Standard 3 5 5 3 2" xfId="682" xr:uid="{00000000-0005-0000-0000-00004E040000}"/>
    <cellStyle name="Standard 3 5 5 3 3" xfId="1041" xr:uid="{00000000-0005-0000-0000-00004F040000}"/>
    <cellStyle name="Standard 3 5 5 4" xfId="683" xr:uid="{00000000-0005-0000-0000-000050040000}"/>
    <cellStyle name="Standard 3 5 5 4 2" xfId="1182" xr:uid="{00000000-0005-0000-0000-000051040000}"/>
    <cellStyle name="Standard 3 5 5 5" xfId="684" xr:uid="{00000000-0005-0000-0000-000052040000}"/>
    <cellStyle name="Standard 3 5 5 5 2" xfId="973" xr:uid="{00000000-0005-0000-0000-000053040000}"/>
    <cellStyle name="Standard 3 5 5 6" xfId="685" xr:uid="{00000000-0005-0000-0000-000054040000}"/>
    <cellStyle name="Standard 3 5 5 7" xfId="837" xr:uid="{00000000-0005-0000-0000-000055040000}"/>
    <cellStyle name="Standard 3 5 6" xfId="686" xr:uid="{00000000-0005-0000-0000-000056040000}"/>
    <cellStyle name="Standard 3 5 6 2" xfId="687" xr:uid="{00000000-0005-0000-0000-000057040000}"/>
    <cellStyle name="Standard 3 5 6 2 2" xfId="1267" xr:uid="{00000000-0005-0000-0000-000058040000}"/>
    <cellStyle name="Standard 3 5 6 3" xfId="688" xr:uid="{00000000-0005-0000-0000-000059040000}"/>
    <cellStyle name="Standard 3 5 6 3 2" xfId="1075" xr:uid="{00000000-0005-0000-0000-00005A040000}"/>
    <cellStyle name="Standard 3 5 6 4" xfId="689" xr:uid="{00000000-0005-0000-0000-00005B040000}"/>
    <cellStyle name="Standard 3 5 6 5" xfId="871" xr:uid="{00000000-0005-0000-0000-00005C040000}"/>
    <cellStyle name="Standard 3 5 7" xfId="690" xr:uid="{00000000-0005-0000-0000-00005D040000}"/>
    <cellStyle name="Standard 3 5 7 2" xfId="691" xr:uid="{00000000-0005-0000-0000-00005E040000}"/>
    <cellStyle name="Standard 3 5 7 3" xfId="1007" xr:uid="{00000000-0005-0000-0000-00005F040000}"/>
    <cellStyle name="Standard 3 5 8" xfId="692" xr:uid="{00000000-0005-0000-0000-000060040000}"/>
    <cellStyle name="Standard 3 5 8 2" xfId="1148" xr:uid="{00000000-0005-0000-0000-000061040000}"/>
    <cellStyle name="Standard 3 5 9" xfId="693" xr:uid="{00000000-0005-0000-0000-000062040000}"/>
    <cellStyle name="Standard 3 5 9 2" xfId="939" xr:uid="{00000000-0005-0000-0000-000063040000}"/>
    <cellStyle name="Standard 3 6" xfId="694" xr:uid="{00000000-0005-0000-0000-000064040000}"/>
    <cellStyle name="Standard 3 7" xfId="695" xr:uid="{00000000-0005-0000-0000-000065040000}"/>
    <cellStyle name="Standard 3 7 2" xfId="696" xr:uid="{00000000-0005-0000-0000-000066040000}"/>
    <cellStyle name="Standard 3 7 2 2" xfId="697" xr:uid="{00000000-0005-0000-0000-000067040000}"/>
    <cellStyle name="Standard 3 7 2 2 2" xfId="698" xr:uid="{00000000-0005-0000-0000-000068040000}"/>
    <cellStyle name="Standard 3 7 2 2 2 2" xfId="1268" xr:uid="{00000000-0005-0000-0000-000069040000}"/>
    <cellStyle name="Standard 3 7 2 2 3" xfId="699" xr:uid="{00000000-0005-0000-0000-00006A040000}"/>
    <cellStyle name="Standard 3 7 2 2 3 2" xfId="1120" xr:uid="{00000000-0005-0000-0000-00006B040000}"/>
    <cellStyle name="Standard 3 7 2 2 4" xfId="700" xr:uid="{00000000-0005-0000-0000-00006C040000}"/>
    <cellStyle name="Standard 3 7 2 2 5" xfId="916" xr:uid="{00000000-0005-0000-0000-00006D040000}"/>
    <cellStyle name="Standard 3 7 2 3" xfId="701" xr:uid="{00000000-0005-0000-0000-00006E040000}"/>
    <cellStyle name="Standard 3 7 2 3 2" xfId="702" xr:uid="{00000000-0005-0000-0000-00006F040000}"/>
    <cellStyle name="Standard 3 7 2 3 3" xfId="1052" xr:uid="{00000000-0005-0000-0000-000070040000}"/>
    <cellStyle name="Standard 3 7 2 4" xfId="703" xr:uid="{00000000-0005-0000-0000-000071040000}"/>
    <cellStyle name="Standard 3 7 2 4 2" xfId="1193" xr:uid="{00000000-0005-0000-0000-000072040000}"/>
    <cellStyle name="Standard 3 7 2 5" xfId="704" xr:uid="{00000000-0005-0000-0000-000073040000}"/>
    <cellStyle name="Standard 3 7 2 5 2" xfId="984" xr:uid="{00000000-0005-0000-0000-000074040000}"/>
    <cellStyle name="Standard 3 7 2 6" xfId="705" xr:uid="{00000000-0005-0000-0000-000075040000}"/>
    <cellStyle name="Standard 3 7 2 7" xfId="848" xr:uid="{00000000-0005-0000-0000-000076040000}"/>
    <cellStyle name="Standard 3 7 3" xfId="706" xr:uid="{00000000-0005-0000-0000-000077040000}"/>
    <cellStyle name="Standard 3 7 3 2" xfId="707" xr:uid="{00000000-0005-0000-0000-000078040000}"/>
    <cellStyle name="Standard 3 7 3 2 2" xfId="1269" xr:uid="{00000000-0005-0000-0000-000079040000}"/>
    <cellStyle name="Standard 3 7 3 3" xfId="708" xr:uid="{00000000-0005-0000-0000-00007A040000}"/>
    <cellStyle name="Standard 3 7 3 3 2" xfId="1086" xr:uid="{00000000-0005-0000-0000-00007B040000}"/>
    <cellStyle name="Standard 3 7 3 4" xfId="709" xr:uid="{00000000-0005-0000-0000-00007C040000}"/>
    <cellStyle name="Standard 3 7 3 5" xfId="882" xr:uid="{00000000-0005-0000-0000-00007D040000}"/>
    <cellStyle name="Standard 3 7 4" xfId="710" xr:uid="{00000000-0005-0000-0000-00007E040000}"/>
    <cellStyle name="Standard 3 7 4 2" xfId="711" xr:uid="{00000000-0005-0000-0000-00007F040000}"/>
    <cellStyle name="Standard 3 7 4 3" xfId="1018" xr:uid="{00000000-0005-0000-0000-000080040000}"/>
    <cellStyle name="Standard 3 7 5" xfId="712" xr:uid="{00000000-0005-0000-0000-000081040000}"/>
    <cellStyle name="Standard 3 7 5 2" xfId="1159" xr:uid="{00000000-0005-0000-0000-000082040000}"/>
    <cellStyle name="Standard 3 7 6" xfId="713" xr:uid="{00000000-0005-0000-0000-000083040000}"/>
    <cellStyle name="Standard 3 7 6 2" xfId="950" xr:uid="{00000000-0005-0000-0000-000084040000}"/>
    <cellStyle name="Standard 3 7 7" xfId="714" xr:uid="{00000000-0005-0000-0000-000085040000}"/>
    <cellStyle name="Standard 3 7 8" xfId="814" xr:uid="{00000000-0005-0000-0000-000086040000}"/>
    <cellStyle name="Standard 3 8" xfId="715" xr:uid="{00000000-0005-0000-0000-000087040000}"/>
    <cellStyle name="Standard 3 8 2" xfId="716" xr:uid="{00000000-0005-0000-0000-000088040000}"/>
    <cellStyle name="Standard 3 8 2 2" xfId="717" xr:uid="{00000000-0005-0000-0000-000089040000}"/>
    <cellStyle name="Standard 3 8 2 2 2" xfId="718" xr:uid="{00000000-0005-0000-0000-00008A040000}"/>
    <cellStyle name="Standard 3 8 2 2 2 2" xfId="1270" xr:uid="{00000000-0005-0000-0000-00008B040000}"/>
    <cellStyle name="Standard 3 8 2 2 3" xfId="719" xr:uid="{00000000-0005-0000-0000-00008C040000}"/>
    <cellStyle name="Standard 3 8 2 2 3 2" xfId="1121" xr:uid="{00000000-0005-0000-0000-00008D040000}"/>
    <cellStyle name="Standard 3 8 2 2 4" xfId="720" xr:uid="{00000000-0005-0000-0000-00008E040000}"/>
    <cellStyle name="Standard 3 8 2 2 5" xfId="917" xr:uid="{00000000-0005-0000-0000-00008F040000}"/>
    <cellStyle name="Standard 3 8 2 3" xfId="721" xr:uid="{00000000-0005-0000-0000-000090040000}"/>
    <cellStyle name="Standard 3 8 2 3 2" xfId="722" xr:uid="{00000000-0005-0000-0000-000091040000}"/>
    <cellStyle name="Standard 3 8 2 3 3" xfId="1053" xr:uid="{00000000-0005-0000-0000-000092040000}"/>
    <cellStyle name="Standard 3 8 2 4" xfId="723" xr:uid="{00000000-0005-0000-0000-000093040000}"/>
    <cellStyle name="Standard 3 8 2 4 2" xfId="1194" xr:uid="{00000000-0005-0000-0000-000094040000}"/>
    <cellStyle name="Standard 3 8 2 5" xfId="724" xr:uid="{00000000-0005-0000-0000-000095040000}"/>
    <cellStyle name="Standard 3 8 2 5 2" xfId="985" xr:uid="{00000000-0005-0000-0000-000096040000}"/>
    <cellStyle name="Standard 3 8 2 6" xfId="725" xr:uid="{00000000-0005-0000-0000-000097040000}"/>
    <cellStyle name="Standard 3 8 2 7" xfId="849" xr:uid="{00000000-0005-0000-0000-000098040000}"/>
    <cellStyle name="Standard 3 8 3" xfId="726" xr:uid="{00000000-0005-0000-0000-000099040000}"/>
    <cellStyle name="Standard 3 8 3 2" xfId="727" xr:uid="{00000000-0005-0000-0000-00009A040000}"/>
    <cellStyle name="Standard 3 8 3 2 2" xfId="1271" xr:uid="{00000000-0005-0000-0000-00009B040000}"/>
    <cellStyle name="Standard 3 8 3 3" xfId="728" xr:uid="{00000000-0005-0000-0000-00009C040000}"/>
    <cellStyle name="Standard 3 8 3 3 2" xfId="1087" xr:uid="{00000000-0005-0000-0000-00009D040000}"/>
    <cellStyle name="Standard 3 8 3 4" xfId="729" xr:uid="{00000000-0005-0000-0000-00009E040000}"/>
    <cellStyle name="Standard 3 8 3 5" xfId="883" xr:uid="{00000000-0005-0000-0000-00009F040000}"/>
    <cellStyle name="Standard 3 8 4" xfId="730" xr:uid="{00000000-0005-0000-0000-0000A0040000}"/>
    <cellStyle name="Standard 3 8 4 2" xfId="731" xr:uid="{00000000-0005-0000-0000-0000A1040000}"/>
    <cellStyle name="Standard 3 8 4 3" xfId="1019" xr:uid="{00000000-0005-0000-0000-0000A2040000}"/>
    <cellStyle name="Standard 3 8 5" xfId="732" xr:uid="{00000000-0005-0000-0000-0000A3040000}"/>
    <cellStyle name="Standard 3 8 5 2" xfId="1160" xr:uid="{00000000-0005-0000-0000-0000A4040000}"/>
    <cellStyle name="Standard 3 8 6" xfId="733" xr:uid="{00000000-0005-0000-0000-0000A5040000}"/>
    <cellStyle name="Standard 3 8 6 2" xfId="951" xr:uid="{00000000-0005-0000-0000-0000A6040000}"/>
    <cellStyle name="Standard 3 8 7" xfId="734" xr:uid="{00000000-0005-0000-0000-0000A7040000}"/>
    <cellStyle name="Standard 3 8 8" xfId="815" xr:uid="{00000000-0005-0000-0000-0000A8040000}"/>
    <cellStyle name="Standard 3 9" xfId="735" xr:uid="{00000000-0005-0000-0000-0000A9040000}"/>
    <cellStyle name="Standard 3 9 2" xfId="736" xr:uid="{00000000-0005-0000-0000-0000AA040000}"/>
    <cellStyle name="Standard 3 9 2 2" xfId="737" xr:uid="{00000000-0005-0000-0000-0000AB040000}"/>
    <cellStyle name="Standard 3 9 2 2 2" xfId="738" xr:uid="{00000000-0005-0000-0000-0000AC040000}"/>
    <cellStyle name="Standard 3 9 2 2 2 2" xfId="1272" xr:uid="{00000000-0005-0000-0000-0000AD040000}"/>
    <cellStyle name="Standard 3 9 2 2 3" xfId="739" xr:uid="{00000000-0005-0000-0000-0000AE040000}"/>
    <cellStyle name="Standard 3 9 2 2 3 2" xfId="1137" xr:uid="{00000000-0005-0000-0000-0000AF040000}"/>
    <cellStyle name="Standard 3 9 2 2 4" xfId="740" xr:uid="{00000000-0005-0000-0000-0000B0040000}"/>
    <cellStyle name="Standard 3 9 2 2 5" xfId="933" xr:uid="{00000000-0005-0000-0000-0000B1040000}"/>
    <cellStyle name="Standard 3 9 2 3" xfId="741" xr:uid="{00000000-0005-0000-0000-0000B2040000}"/>
    <cellStyle name="Standard 3 9 2 3 2" xfId="742" xr:uid="{00000000-0005-0000-0000-0000B3040000}"/>
    <cellStyle name="Standard 3 9 2 3 3" xfId="1069" xr:uid="{00000000-0005-0000-0000-0000B4040000}"/>
    <cellStyle name="Standard 3 9 2 4" xfId="743" xr:uid="{00000000-0005-0000-0000-0000B5040000}"/>
    <cellStyle name="Standard 3 9 2 4 2" xfId="1210" xr:uid="{00000000-0005-0000-0000-0000B6040000}"/>
    <cellStyle name="Standard 3 9 2 5" xfId="744" xr:uid="{00000000-0005-0000-0000-0000B7040000}"/>
    <cellStyle name="Standard 3 9 2 5 2" xfId="1001" xr:uid="{00000000-0005-0000-0000-0000B8040000}"/>
    <cellStyle name="Standard 3 9 2 6" xfId="745" xr:uid="{00000000-0005-0000-0000-0000B9040000}"/>
    <cellStyle name="Standard 3 9 2 7" xfId="865" xr:uid="{00000000-0005-0000-0000-0000BA040000}"/>
    <cellStyle name="Standard 3 9 3" xfId="746" xr:uid="{00000000-0005-0000-0000-0000BB040000}"/>
    <cellStyle name="Standard 3 9 3 2" xfId="747" xr:uid="{00000000-0005-0000-0000-0000BC040000}"/>
    <cellStyle name="Standard 3 9 3 2 2" xfId="1273" xr:uid="{00000000-0005-0000-0000-0000BD040000}"/>
    <cellStyle name="Standard 3 9 3 3" xfId="748" xr:uid="{00000000-0005-0000-0000-0000BE040000}"/>
    <cellStyle name="Standard 3 9 3 3 2" xfId="1103" xr:uid="{00000000-0005-0000-0000-0000BF040000}"/>
    <cellStyle name="Standard 3 9 3 4" xfId="749" xr:uid="{00000000-0005-0000-0000-0000C0040000}"/>
    <cellStyle name="Standard 3 9 3 5" xfId="899" xr:uid="{00000000-0005-0000-0000-0000C1040000}"/>
    <cellStyle name="Standard 3 9 4" xfId="750" xr:uid="{00000000-0005-0000-0000-0000C2040000}"/>
    <cellStyle name="Standard 3 9 4 2" xfId="751" xr:uid="{00000000-0005-0000-0000-0000C3040000}"/>
    <cellStyle name="Standard 3 9 4 3" xfId="1035" xr:uid="{00000000-0005-0000-0000-0000C4040000}"/>
    <cellStyle name="Standard 3 9 5" xfId="752" xr:uid="{00000000-0005-0000-0000-0000C5040000}"/>
    <cellStyle name="Standard 3 9 5 2" xfId="1176" xr:uid="{00000000-0005-0000-0000-0000C6040000}"/>
    <cellStyle name="Standard 3 9 6" xfId="753" xr:uid="{00000000-0005-0000-0000-0000C7040000}"/>
    <cellStyle name="Standard 3 9 6 2" xfId="967" xr:uid="{00000000-0005-0000-0000-0000C8040000}"/>
    <cellStyle name="Standard 3 9 7" xfId="754" xr:uid="{00000000-0005-0000-0000-0000C9040000}"/>
    <cellStyle name="Standard 3 9 8" xfId="831" xr:uid="{00000000-0005-0000-0000-0000CA040000}"/>
    <cellStyle name="Standard 4" xfId="9" xr:uid="{00000000-0005-0000-0000-0000CB040000}"/>
    <cellStyle name="Standard 4 2" xfId="755" xr:uid="{00000000-0005-0000-0000-0000CC040000}"/>
    <cellStyle name="Standard 4 2 2" xfId="756" xr:uid="{00000000-0005-0000-0000-0000CD040000}"/>
    <cellStyle name="Standard 4 2 2 2" xfId="757" xr:uid="{00000000-0005-0000-0000-0000CE040000}"/>
    <cellStyle name="Standard 4 2 3" xfId="758" xr:uid="{00000000-0005-0000-0000-0000CF040000}"/>
    <cellStyle name="Standard 4 3" xfId="759" xr:uid="{00000000-0005-0000-0000-0000D0040000}"/>
    <cellStyle name="Standard 4 4" xfId="760" xr:uid="{00000000-0005-0000-0000-0000D1040000}"/>
    <cellStyle name="Standard 5" xfId="761" xr:uid="{00000000-0005-0000-0000-0000D2040000}"/>
    <cellStyle name="Standard 6" xfId="762" xr:uid="{00000000-0005-0000-0000-0000D3040000}"/>
    <cellStyle name="Standard 6 10" xfId="792" xr:uid="{00000000-0005-0000-0000-0000D4040000}"/>
    <cellStyle name="Standard 6 2" xfId="763" xr:uid="{00000000-0005-0000-0000-0000D5040000}"/>
    <cellStyle name="Standard 6 2 2" xfId="764" xr:uid="{00000000-0005-0000-0000-0000D6040000}"/>
    <cellStyle name="Standard 6 2 2 2" xfId="765" xr:uid="{00000000-0005-0000-0000-0000D7040000}"/>
    <cellStyle name="Standard 6 2 2 3" xfId="766" xr:uid="{00000000-0005-0000-0000-0000D8040000}"/>
    <cellStyle name="Standard 6 2 2 4" xfId="767" xr:uid="{00000000-0005-0000-0000-0000D9040000}"/>
    <cellStyle name="Standard 6 2 2 5" xfId="794" xr:uid="{00000000-0005-0000-0000-0000DA040000}"/>
    <cellStyle name="Standard 6 2 3" xfId="768" xr:uid="{00000000-0005-0000-0000-0000DB040000}"/>
    <cellStyle name="Standard 6 2 3 2" xfId="769" xr:uid="{00000000-0005-0000-0000-0000DC040000}"/>
    <cellStyle name="Standard 6 2 3 3" xfId="770" xr:uid="{00000000-0005-0000-0000-0000DD040000}"/>
    <cellStyle name="Standard 6 2 3 4" xfId="771" xr:uid="{00000000-0005-0000-0000-0000DE040000}"/>
    <cellStyle name="Standard 6 2 3 5" xfId="795" xr:uid="{00000000-0005-0000-0000-0000DF040000}"/>
    <cellStyle name="Standard 6 2 4" xfId="772" xr:uid="{00000000-0005-0000-0000-0000E0040000}"/>
    <cellStyle name="Standard 6 2 5" xfId="773" xr:uid="{00000000-0005-0000-0000-0000E1040000}"/>
    <cellStyle name="Standard 6 2 6" xfId="774" xr:uid="{00000000-0005-0000-0000-0000E2040000}"/>
    <cellStyle name="Standard 6 2 7" xfId="793" xr:uid="{00000000-0005-0000-0000-0000E3040000}"/>
    <cellStyle name="Standard 6 3" xfId="775" xr:uid="{00000000-0005-0000-0000-0000E4040000}"/>
    <cellStyle name="Standard 6 3 2" xfId="776" xr:uid="{00000000-0005-0000-0000-0000E5040000}"/>
    <cellStyle name="Standard 6 3 3" xfId="777" xr:uid="{00000000-0005-0000-0000-0000E6040000}"/>
    <cellStyle name="Standard 6 3 4" xfId="778" xr:uid="{00000000-0005-0000-0000-0000E7040000}"/>
    <cellStyle name="Standard 6 3 5" xfId="796" xr:uid="{00000000-0005-0000-0000-0000E8040000}"/>
    <cellStyle name="Standard 6 4" xfId="779" xr:uid="{00000000-0005-0000-0000-0000E9040000}"/>
    <cellStyle name="Standard 6 5" xfId="780" xr:uid="{00000000-0005-0000-0000-0000EA040000}"/>
    <cellStyle name="Standard 6 5 2" xfId="781" xr:uid="{00000000-0005-0000-0000-0000EB040000}"/>
    <cellStyle name="Standard 6 5 3" xfId="782" xr:uid="{00000000-0005-0000-0000-0000EC040000}"/>
    <cellStyle name="Standard 6 5 4" xfId="783" xr:uid="{00000000-0005-0000-0000-0000ED040000}"/>
    <cellStyle name="Standard 6 5 5" xfId="797" xr:uid="{00000000-0005-0000-0000-0000EE040000}"/>
    <cellStyle name="Standard 6 6" xfId="784" xr:uid="{00000000-0005-0000-0000-0000EF040000}"/>
    <cellStyle name="Standard 6 6 2" xfId="785" xr:uid="{00000000-0005-0000-0000-0000F0040000}"/>
    <cellStyle name="Standard 6 7" xfId="786" xr:uid="{00000000-0005-0000-0000-0000F1040000}"/>
    <cellStyle name="Standard 6 8" xfId="787" xr:uid="{00000000-0005-0000-0000-0000F2040000}"/>
    <cellStyle name="Standard 6 9" xfId="788" xr:uid="{00000000-0005-0000-0000-0000F3040000}"/>
    <cellStyle name="Standard 7" xfId="18" xr:uid="{00000000-0005-0000-0000-0000F4040000}"/>
    <cellStyle name="Standard 7 2" xfId="789" xr:uid="{00000000-0005-0000-0000-0000F5040000}"/>
    <cellStyle name="Standard_Gas2007Jahr_PnSp" xfId="3" xr:uid="{00000000-0005-0000-0000-0000F6040000}"/>
    <cellStyle name="Standard_Gas2008Mon" xfId="17" xr:uid="{00000000-0005-0000-0000-0000F7040000}"/>
    <cellStyle name="Standard_TestGas2007Jahr_Net" xfId="4" xr:uid="{00000000-0005-0000-0000-0000F8040000}"/>
    <cellStyle name="Standard_TestGas2008Mon" xfId="5" xr:uid="{00000000-0005-0000-0000-0000F9040000}"/>
  </cellStyles>
  <dxfs count="11">
    <dxf>
      <fill>
        <patternFill>
          <bgColor rgb="FFFF0000"/>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indexed="20"/>
        </patternFill>
      </fill>
    </dxf>
    <dxf>
      <font>
        <condense val="0"/>
        <extend val="0"/>
        <color auto="1"/>
      </font>
      <fill>
        <patternFill>
          <bgColor indexed="2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2A4C76"/>
      <rgbColor rgb="004075B0"/>
      <rgbColor rgb="0091B2D7"/>
      <rgbColor rgb="00BDD1E7"/>
      <rgbColor rgb="00DAE5F2"/>
      <rgbColor rgb="00A5C3A8"/>
      <rgbColor rgb="00C9DBCB"/>
      <rgbColor rgb="00609066"/>
      <rgbColor rgb="00DAE5F2"/>
      <rgbColor rgb="00E1EBE2"/>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5050"/>
      <color rgb="FFFF6969"/>
      <color rgb="FFA6A6A6"/>
      <color rgb="FFFFFF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2045167</xdr:colOff>
      <xdr:row>0</xdr:row>
      <xdr:rowOff>578956</xdr:rowOff>
    </xdr:to>
    <xdr:pic>
      <xdr:nvPicPr>
        <xdr:cNvPr id="3" name="Grafik 2">
          <a:extLst>
            <a:ext uri="{FF2B5EF4-FFF2-40B4-BE49-F238E27FC236}">
              <a16:creationId xmlns:a16="http://schemas.microsoft.com/office/drawing/2014/main" id="{CE22CC76-08FB-41B3-91A4-80FA12926489}"/>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a:effectLst>
          <a:reflection stA="45000" endPos="4000" dist="50800" dir="5400000" sy="-100000" algn="bl" rotWithShape="0"/>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135255</xdr:colOff>
      <xdr:row>0</xdr:row>
      <xdr:rowOff>15240</xdr:rowOff>
    </xdr:from>
    <xdr:to>
      <xdr:col>1</xdr:col>
      <xdr:colOff>654517</xdr:colOff>
      <xdr:row>0</xdr:row>
      <xdr:rowOff>514186</xdr:rowOff>
    </xdr:to>
    <xdr:pic>
      <xdr:nvPicPr>
        <xdr:cNvPr id="3" name="Grafik 2">
          <a:extLst>
            <a:ext uri="{FF2B5EF4-FFF2-40B4-BE49-F238E27FC236}">
              <a16:creationId xmlns:a16="http://schemas.microsoft.com/office/drawing/2014/main" id="{F6BC8A4C-37D3-4772-A841-AFBB068F7998}"/>
            </a:ext>
          </a:extLst>
        </xdr:cNvPr>
        <xdr:cNvPicPr>
          <a:picLocks noChangeAspect="1"/>
        </xdr:cNvPicPr>
      </xdr:nvPicPr>
      <xdr:blipFill>
        <a:blip xmlns:r="http://schemas.openxmlformats.org/officeDocument/2006/relationships" r:embed="rId1"/>
        <a:stretch>
          <a:fillRect/>
        </a:stretch>
      </xdr:blipFill>
      <xdr:spPr>
        <a:xfrm>
          <a:off x="135255" y="15240"/>
          <a:ext cx="1959442" cy="498946"/>
        </a:xfrm>
        <a:prstGeom prst="rect">
          <a:avLst/>
        </a:prstGeom>
        <a:effectLst>
          <a:reflection stA="45000" endPos="4000" dist="50800" dir="5400000" sy="-100000" algn="bl" rotWithShape="0"/>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0</xdr:row>
      <xdr:rowOff>76200</xdr:rowOff>
    </xdr:from>
    <xdr:to>
      <xdr:col>0</xdr:col>
      <xdr:colOff>2035642</xdr:colOff>
      <xdr:row>2</xdr:row>
      <xdr:rowOff>178906</xdr:rowOff>
    </xdr:to>
    <xdr:pic>
      <xdr:nvPicPr>
        <xdr:cNvPr id="5" name="Grafik 4">
          <a:extLst>
            <a:ext uri="{FF2B5EF4-FFF2-40B4-BE49-F238E27FC236}">
              <a16:creationId xmlns:a16="http://schemas.microsoft.com/office/drawing/2014/main" id="{167AB9AC-DCDF-4C1A-A9A7-76944A3ADA74}"/>
            </a:ext>
          </a:extLst>
        </xdr:cNvPr>
        <xdr:cNvPicPr>
          <a:picLocks noChangeAspect="1"/>
        </xdr:cNvPicPr>
      </xdr:nvPicPr>
      <xdr:blipFill>
        <a:blip xmlns:r="http://schemas.openxmlformats.org/officeDocument/2006/relationships" r:embed="rId1"/>
        <a:stretch>
          <a:fillRect/>
        </a:stretch>
      </xdr:blipFill>
      <xdr:spPr>
        <a:xfrm>
          <a:off x="123825" y="76200"/>
          <a:ext cx="1911817" cy="502756"/>
        </a:xfrm>
        <a:prstGeom prst="rect">
          <a:avLst/>
        </a:prstGeom>
        <a:effectLst>
          <a:reflection stA="45000" endPos="4000" dist="50800" dir="5400000" sy="-100000" algn="bl" rotWithShape="0"/>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57150</xdr:rowOff>
    </xdr:from>
    <xdr:to>
      <xdr:col>0</xdr:col>
      <xdr:colOff>2054692</xdr:colOff>
      <xdr:row>2</xdr:row>
      <xdr:rowOff>169381</xdr:rowOff>
    </xdr:to>
    <xdr:pic>
      <xdr:nvPicPr>
        <xdr:cNvPr id="4" name="Grafik 3">
          <a:extLst>
            <a:ext uri="{FF2B5EF4-FFF2-40B4-BE49-F238E27FC236}">
              <a16:creationId xmlns:a16="http://schemas.microsoft.com/office/drawing/2014/main" id="{75B04C9E-125E-4040-97C1-9B7F5A8A834A}"/>
            </a:ext>
          </a:extLst>
        </xdr:cNvPr>
        <xdr:cNvPicPr>
          <a:picLocks noChangeAspect="1"/>
        </xdr:cNvPicPr>
      </xdr:nvPicPr>
      <xdr:blipFill>
        <a:blip xmlns:r="http://schemas.openxmlformats.org/officeDocument/2006/relationships" r:embed="rId1"/>
        <a:stretch>
          <a:fillRect/>
        </a:stretch>
      </xdr:blipFill>
      <xdr:spPr>
        <a:xfrm>
          <a:off x="142875" y="57150"/>
          <a:ext cx="1911817" cy="502756"/>
        </a:xfrm>
        <a:prstGeom prst="rect">
          <a:avLst/>
        </a:prstGeom>
        <a:effectLst>
          <a:reflection stA="45000" endPos="4000" dist="50800" dir="5400000" sy="-100000" algn="bl" rotWithShape="0"/>
        </a:effec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atistics.e-control.a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theme="0" tint="-0.249977111117893"/>
    <outlinePr showOutlineSymbols="0"/>
    <pageSetUpPr autoPageBreaks="0" fitToPage="1"/>
  </sheetPr>
  <dimension ref="A1:E40"/>
  <sheetViews>
    <sheetView showGridLines="0" tabSelected="1" showOutlineSymbols="0" zoomScaleNormal="100" workbookViewId="0"/>
  </sheetViews>
  <sheetFormatPr baseColWidth="10" defaultColWidth="10.6640625" defaultRowHeight="13.2" x14ac:dyDescent="0.25"/>
  <cols>
    <col min="1" max="1" width="31.33203125" style="6" bestFit="1" customWidth="1"/>
    <col min="2" max="2" width="55.6640625" style="6" customWidth="1"/>
    <col min="3" max="3" width="12.6640625" style="6" customWidth="1"/>
    <col min="4" max="4" width="20.6640625" style="2" customWidth="1"/>
    <col min="5" max="5" width="50.6640625" style="2" customWidth="1"/>
    <col min="6" max="16384" width="10.6640625" style="2"/>
  </cols>
  <sheetData>
    <row r="1" spans="1:5" ht="50.1" customHeight="1" x14ac:dyDescent="0.25">
      <c r="B1" s="1"/>
    </row>
    <row r="2" spans="1:5" ht="15.75" customHeight="1" x14ac:dyDescent="0.25">
      <c r="A2" s="8" t="s">
        <v>0</v>
      </c>
    </row>
    <row r="4" spans="1:5" x14ac:dyDescent="0.25">
      <c r="A4" s="7" t="s">
        <v>3</v>
      </c>
      <c r="B4" s="71" t="s">
        <v>338</v>
      </c>
      <c r="D4" s="20" t="s">
        <v>337</v>
      </c>
    </row>
    <row r="5" spans="1:5" x14ac:dyDescent="0.25">
      <c r="A5" s="2"/>
      <c r="B5" s="71" t="str">
        <f>"15. Februar "&amp;B11+1&amp;" sowie gegebenenfalls Aktualisierung"</f>
        <v>15. Februar 2024 sowie gegebenenfalls Aktualisierung</v>
      </c>
      <c r="D5" s="40" t="s">
        <v>472</v>
      </c>
    </row>
    <row r="7" spans="1:5" x14ac:dyDescent="0.25">
      <c r="A7" s="67" t="s">
        <v>426</v>
      </c>
      <c r="B7" s="68" t="s">
        <v>2</v>
      </c>
    </row>
    <row r="8" spans="1:5" x14ac:dyDescent="0.25">
      <c r="A8" s="67" t="s">
        <v>4</v>
      </c>
      <c r="B8" s="69" t="s">
        <v>390</v>
      </c>
      <c r="C8" s="2"/>
    </row>
    <row r="9" spans="1:5" s="4" customFormat="1" x14ac:dyDescent="0.25">
      <c r="A9" s="67" t="s">
        <v>427</v>
      </c>
      <c r="B9" s="70" t="s">
        <v>428</v>
      </c>
    </row>
    <row r="10" spans="1:5" s="4" customFormat="1" ht="15.6" x14ac:dyDescent="0.25">
      <c r="A10" s="99" t="s">
        <v>470</v>
      </c>
      <c r="B10" s="100"/>
      <c r="C10" s="2"/>
      <c r="D10" s="93" t="s">
        <v>10</v>
      </c>
      <c r="E10" s="96"/>
    </row>
    <row r="11" spans="1:5" ht="15.6" x14ac:dyDescent="0.25">
      <c r="A11" s="33" t="s">
        <v>5</v>
      </c>
      <c r="B11" s="43">
        <v>2023</v>
      </c>
      <c r="C11" s="6" t="str">
        <f>IF(B11="","Pflichtfeld!","")</f>
        <v/>
      </c>
      <c r="D11" s="94"/>
      <c r="E11" s="97"/>
    </row>
    <row r="12" spans="1:5" ht="15.6" x14ac:dyDescent="0.25">
      <c r="A12" s="34" t="s">
        <v>6</v>
      </c>
      <c r="B12" s="24"/>
      <c r="C12" s="27" t="str">
        <f>IF(B12="","Pflichtfeld!","")</f>
        <v>Pflichtfeld!</v>
      </c>
      <c r="D12" s="94"/>
      <c r="E12" s="97"/>
    </row>
    <row r="13" spans="1:5" s="4" customFormat="1" ht="15" x14ac:dyDescent="0.25">
      <c r="A13" s="59" t="s">
        <v>142</v>
      </c>
      <c r="B13" s="28" t="str">
        <f>IFERROR(VLOOKUP(B12,L!$A$11:$B$20,2,0),"")</f>
        <v/>
      </c>
      <c r="C13" s="27" t="str">
        <f>IF(AND($B$12&lt;&gt;"",B13=""),"Pflichtfeld!","")</f>
        <v/>
      </c>
      <c r="D13" s="94"/>
      <c r="E13" s="97"/>
    </row>
    <row r="14" spans="1:5" s="4" customFormat="1" x14ac:dyDescent="0.25">
      <c r="A14" s="35" t="s">
        <v>1</v>
      </c>
      <c r="B14" s="25"/>
      <c r="C14" s="27" t="str">
        <f>IF(AND($B$12&lt;&gt;"",B14=""),"Pflichtfeld!","")</f>
        <v/>
      </c>
      <c r="D14" s="94"/>
      <c r="E14" s="97"/>
    </row>
    <row r="15" spans="1:5" s="4" customFormat="1" x14ac:dyDescent="0.25">
      <c r="A15" s="36" t="s">
        <v>7</v>
      </c>
      <c r="B15" s="25"/>
      <c r="C15" s="27" t="str">
        <f>IF(AND($B$12&lt;&gt;"",B15=""),"Pflichtfeld!","")</f>
        <v/>
      </c>
      <c r="D15" s="94"/>
      <c r="E15" s="97"/>
    </row>
    <row r="16" spans="1:5" x14ac:dyDescent="0.25">
      <c r="A16" s="37" t="s">
        <v>8</v>
      </c>
      <c r="B16" s="26"/>
      <c r="C16" s="27" t="str">
        <f>IF(AND($B$12&lt;&gt;"",B16=""),"Pflichtfeld!","")</f>
        <v/>
      </c>
      <c r="D16" s="95"/>
      <c r="E16" s="98"/>
    </row>
    <row r="17" spans="1:5" x14ac:dyDescent="0.25">
      <c r="A17" s="2"/>
      <c r="B17" s="2"/>
      <c r="C17" s="2"/>
    </row>
    <row r="19" spans="1:5" ht="249.9" customHeight="1" x14ac:dyDescent="0.25">
      <c r="A19" s="101" t="s">
        <v>469</v>
      </c>
      <c r="B19" s="102"/>
      <c r="C19" s="102"/>
      <c r="D19" s="102"/>
      <c r="E19" s="103"/>
    </row>
    <row r="20" spans="1:5" x14ac:dyDescent="0.25">
      <c r="A20" s="60"/>
      <c r="B20" s="60"/>
      <c r="C20" s="2"/>
    </row>
    <row r="21" spans="1:5" x14ac:dyDescent="0.25">
      <c r="C21" s="2"/>
    </row>
    <row r="22" spans="1:5" x14ac:dyDescent="0.25">
      <c r="A22" s="2"/>
      <c r="B22" s="2"/>
      <c r="C22" s="2"/>
    </row>
    <row r="23" spans="1:5" x14ac:dyDescent="0.25">
      <c r="A23" s="2"/>
      <c r="B23" s="2"/>
      <c r="C23" s="2"/>
    </row>
    <row r="24" spans="1:5" x14ac:dyDescent="0.25">
      <c r="A24" s="2"/>
      <c r="B24" s="2"/>
      <c r="C24" s="2"/>
    </row>
    <row r="25" spans="1:5" x14ac:dyDescent="0.25">
      <c r="A25" s="2"/>
      <c r="B25" s="2"/>
      <c r="C25" s="2"/>
    </row>
    <row r="26" spans="1:5" x14ac:dyDescent="0.25">
      <c r="A26" s="2"/>
      <c r="B26" s="2"/>
      <c r="C26" s="2"/>
    </row>
    <row r="27" spans="1:5" x14ac:dyDescent="0.25">
      <c r="A27" s="2"/>
      <c r="B27" s="2"/>
      <c r="C27" s="2"/>
    </row>
    <row r="28" spans="1:5" x14ac:dyDescent="0.25">
      <c r="A28" s="2"/>
      <c r="B28" s="2"/>
      <c r="C28" s="2"/>
    </row>
    <row r="29" spans="1:5" x14ac:dyDescent="0.25">
      <c r="A29" s="2"/>
      <c r="B29" s="2"/>
      <c r="C29" s="2"/>
    </row>
    <row r="30" spans="1:5" x14ac:dyDescent="0.25">
      <c r="A30" s="2"/>
      <c r="B30" s="2"/>
      <c r="C30" s="2"/>
    </row>
    <row r="31" spans="1:5" x14ac:dyDescent="0.25">
      <c r="A31" s="2"/>
      <c r="B31" s="2"/>
      <c r="C31" s="2"/>
    </row>
    <row r="32" spans="1:5" x14ac:dyDescent="0.25">
      <c r="A32" s="2"/>
      <c r="B32" s="2"/>
      <c r="C32" s="2"/>
    </row>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sheetData>
  <sheetProtection algorithmName="SHA-512" hashValue="Jp5xPi1DXeRGrFfKDXHKRdvk5TYxDSScddwocHqzE1HKbmj5EDKRf/YnLACa2CtVu9IZP1iG3lVRR25n7ghRKg==" saltValue="HxadPwQw9IcBVRvZ1X0Emg==" spinCount="100000" sheet="1" objects="1" scenarios="1" formatCells="0" formatColumns="0" formatRows="0"/>
  <mergeCells count="4">
    <mergeCell ref="D10:D16"/>
    <mergeCell ref="E10:E16"/>
    <mergeCell ref="A10:B10"/>
    <mergeCell ref="A19:E19"/>
  </mergeCells>
  <phoneticPr fontId="4" type="noConversion"/>
  <conditionalFormatting sqref="B14:B16">
    <cfRule type="expression" dxfId="10" priority="7" stopIfTrue="1">
      <formula>AND($B$12&lt;&gt;"",B14="")</formula>
    </cfRule>
  </conditionalFormatting>
  <conditionalFormatting sqref="B12">
    <cfRule type="expression" dxfId="9" priority="8" stopIfTrue="1">
      <formula>$B$12=""</formula>
    </cfRule>
  </conditionalFormatting>
  <hyperlinks>
    <hyperlink ref="B9" r:id="rId1" xr:uid="{A6A0EDB0-E6BF-42E5-BC19-2964F41A981F}"/>
  </hyperlinks>
  <printOptions horizontalCentered="1"/>
  <pageMargins left="0.39370078740157483" right="0.39370078740157483" top="0.59055118110236227" bottom="0.59055118110236227" header="0.51181102362204722" footer="0.51181102362204722"/>
  <pageSetup paperSize="9" scale="73" orientation="portrait" r:id="rId2"/>
  <headerFooter alignWithMargins="0"/>
  <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Title="kein Listeneintrag" error="Kein Listeneintrag!" promptTitle="Unternehmen auswählen" prompt="Änderungen der Liste_x000a_im Blatt &quot;L&quot; möglich!" xr:uid="{00000000-0002-0000-0000-000002000000}">
          <x14:formula1>
            <xm:f>L!$A$10:$A$22</xm:f>
          </x14:formula1>
          <xm:sqref>B12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howOutlineSymbols="0"/>
    <pageSetUpPr fitToPage="1"/>
  </sheetPr>
  <dimension ref="A1:V380"/>
  <sheetViews>
    <sheetView showGridLines="0" showOutlineSymbols="0" zoomScaleNormal="100" workbookViewId="0"/>
  </sheetViews>
  <sheetFormatPr baseColWidth="10" defaultColWidth="15.6640625" defaultRowHeight="13.2" x14ac:dyDescent="0.25"/>
  <cols>
    <col min="1" max="1" width="21" style="9" customWidth="1"/>
    <col min="2" max="7" width="15.6640625" style="21" customWidth="1"/>
    <col min="8" max="10" width="15.6640625" style="9" customWidth="1"/>
    <col min="11" max="20" width="15.6640625" style="9"/>
    <col min="21" max="22" width="18" style="9" customWidth="1"/>
    <col min="23" max="16384" width="15.6640625" style="21"/>
  </cols>
  <sheetData>
    <row r="1" spans="1:22" ht="55.95" customHeight="1" x14ac:dyDescent="0.2">
      <c r="A1" s="80" t="s">
        <v>0</v>
      </c>
      <c r="B1" s="9"/>
      <c r="C1" s="9"/>
      <c r="D1" s="9"/>
      <c r="E1" s="9"/>
      <c r="F1" s="9"/>
      <c r="G1" s="9"/>
    </row>
    <row r="2" spans="1:22" ht="15.75" customHeight="1" x14ac:dyDescent="0.25">
      <c r="B2" s="9"/>
      <c r="C2" s="9"/>
      <c r="D2" s="9"/>
      <c r="E2" s="9"/>
      <c r="F2" s="9"/>
      <c r="G2" s="9"/>
    </row>
    <row r="3" spans="1:22" ht="15.6" x14ac:dyDescent="0.25">
      <c r="A3" s="55" t="str">
        <f>"Tages- / Wochenerhebung "&amp;" Speicherunternehmen " &amp;U!$B$11</f>
        <v>Tages- / Wochenerhebung  Speicherunternehmen 2023</v>
      </c>
      <c r="B3" s="52"/>
      <c r="C3" s="53"/>
      <c r="D3" s="53"/>
      <c r="E3" s="53"/>
      <c r="F3" s="53"/>
      <c r="G3" s="54"/>
      <c r="H3" s="91" t="s">
        <v>478</v>
      </c>
    </row>
    <row r="4" spans="1:22" ht="15.6" x14ac:dyDescent="0.25">
      <c r="A4" s="77" t="s">
        <v>6</v>
      </c>
      <c r="B4" s="108" t="str">
        <f>IF(U!$B$12&lt;&gt;"",U!$B$12,"")</f>
        <v/>
      </c>
      <c r="C4" s="109"/>
      <c r="D4" s="109"/>
      <c r="E4" s="109"/>
      <c r="F4" s="109"/>
      <c r="G4" s="110"/>
      <c r="H4" s="61" t="s">
        <v>391</v>
      </c>
      <c r="V4" s="90" t="s">
        <v>471</v>
      </c>
    </row>
    <row r="5" spans="1:22" ht="15.75" customHeight="1" x14ac:dyDescent="0.25">
      <c r="A5" s="32"/>
      <c r="B5" s="111" t="s">
        <v>61</v>
      </c>
      <c r="C5" s="112"/>
      <c r="D5" s="112"/>
      <c r="E5" s="112"/>
      <c r="F5" s="112"/>
      <c r="G5" s="113"/>
      <c r="H5" s="114" t="s">
        <v>62</v>
      </c>
      <c r="I5" s="78" t="s">
        <v>461</v>
      </c>
      <c r="J5" s="79"/>
      <c r="K5" s="79"/>
      <c r="L5" s="79"/>
      <c r="M5" s="79"/>
      <c r="N5" s="79"/>
      <c r="O5" s="79"/>
      <c r="P5" s="79"/>
      <c r="Q5" s="79"/>
      <c r="R5" s="79"/>
      <c r="S5" s="79"/>
      <c r="T5" s="79"/>
      <c r="U5" s="79"/>
      <c r="V5" s="79"/>
    </row>
    <row r="6" spans="1:22" ht="26.25" customHeight="1" x14ac:dyDescent="0.25">
      <c r="A6" s="120"/>
      <c r="B6" s="123" t="s">
        <v>57</v>
      </c>
      <c r="C6" s="123" t="s">
        <v>59</v>
      </c>
      <c r="D6" s="123" t="s">
        <v>58</v>
      </c>
      <c r="E6" s="123" t="s">
        <v>60</v>
      </c>
      <c r="F6" s="123" t="s">
        <v>40</v>
      </c>
      <c r="G6" s="123" t="s">
        <v>77</v>
      </c>
      <c r="H6" s="115"/>
      <c r="I6" s="104"/>
      <c r="J6" s="117"/>
      <c r="K6" s="104"/>
      <c r="L6" s="117"/>
      <c r="M6" s="104"/>
      <c r="N6" s="117"/>
      <c r="O6" s="104"/>
      <c r="P6" s="117"/>
      <c r="Q6" s="104"/>
      <c r="R6" s="117"/>
      <c r="S6" s="104"/>
      <c r="T6" s="117"/>
      <c r="U6" s="104"/>
      <c r="V6" s="119"/>
    </row>
    <row r="7" spans="1:22" x14ac:dyDescent="0.25">
      <c r="A7" s="121"/>
      <c r="B7" s="124"/>
      <c r="C7" s="124"/>
      <c r="D7" s="124"/>
      <c r="E7" s="124"/>
      <c r="F7" s="124"/>
      <c r="G7" s="124"/>
      <c r="H7" s="116"/>
      <c r="I7" s="106" t="str">
        <f>IF(I6&lt;&gt;"",IFERROR(VLOOKUP(I$6,L!$O$11:$P$250,2,FALSE),"Eingabeart wurde geändert"),"")</f>
        <v/>
      </c>
      <c r="J7" s="107"/>
      <c r="K7" s="106" t="str">
        <f>IF(K6&lt;&gt;"",IFERROR(VLOOKUP(K$6,L!$O$11:$P$250,2,FALSE),"Eingabeart wurde geändert"),"")</f>
        <v/>
      </c>
      <c r="L7" s="107"/>
      <c r="M7" s="106" t="str">
        <f>IF(M6&lt;&gt;"",IFERROR(VLOOKUP(M$6,L!$O$11:$P$250,2,FALSE),"Eingabeart wurde geändert"),"")</f>
        <v/>
      </c>
      <c r="N7" s="107"/>
      <c r="O7" s="106" t="str">
        <f>IF(O6&lt;&gt;"",IFERROR(VLOOKUP(O$6,L!$O$11:$P$250,2,FALSE),"Eingabeart wurde geändert"),"")</f>
        <v/>
      </c>
      <c r="P7" s="107"/>
      <c r="Q7" s="106" t="str">
        <f>IF(Q6&lt;&gt;"",IFERROR(VLOOKUP(Q$6,L!$O$11:$P$250,2,FALSE),"Eingabeart wurde geändert"),"")</f>
        <v/>
      </c>
      <c r="R7" s="107"/>
      <c r="S7" s="106" t="str">
        <f>IF(S6&lt;&gt;"",IFERROR(VLOOKUP(S$6,L!$O$11:$P$250,2,FALSE),"Eingabeart wurde geändert"),"")</f>
        <v/>
      </c>
      <c r="T7" s="107"/>
      <c r="U7" s="106" t="str">
        <f>IF(U6&lt;&gt;"",IFERROR(VLOOKUP(U$6,L!$O$11:$P$250,2,FALSE),"Eingabeart wurde geändert"),"")</f>
        <v/>
      </c>
      <c r="V7" s="118"/>
    </row>
    <row r="8" spans="1:22" x14ac:dyDescent="0.25">
      <c r="A8" s="121"/>
      <c r="B8" s="124"/>
      <c r="C8" s="124"/>
      <c r="D8" s="124"/>
      <c r="E8" s="124"/>
      <c r="F8" s="124"/>
      <c r="G8" s="124"/>
      <c r="H8" s="72" t="s">
        <v>467</v>
      </c>
      <c r="I8" s="104"/>
      <c r="J8" s="105"/>
      <c r="K8" s="104"/>
      <c r="L8" s="105"/>
      <c r="M8" s="104"/>
      <c r="N8" s="105"/>
      <c r="O8" s="104"/>
      <c r="P8" s="105"/>
      <c r="Q8" s="104"/>
      <c r="R8" s="105"/>
      <c r="S8" s="104"/>
      <c r="T8" s="105"/>
      <c r="U8" s="104"/>
      <c r="V8" s="105"/>
    </row>
    <row r="9" spans="1:22" ht="52.8" x14ac:dyDescent="0.25">
      <c r="A9" s="122"/>
      <c r="B9" s="125"/>
      <c r="C9" s="125"/>
      <c r="D9" s="125"/>
      <c r="E9" s="125"/>
      <c r="F9" s="125"/>
      <c r="G9" s="125"/>
      <c r="H9" s="72"/>
      <c r="I9" s="29" t="s">
        <v>468</v>
      </c>
      <c r="J9" s="29" t="s">
        <v>462</v>
      </c>
      <c r="K9" s="29" t="s">
        <v>468</v>
      </c>
      <c r="L9" s="29" t="s">
        <v>462</v>
      </c>
      <c r="M9" s="29" t="s">
        <v>468</v>
      </c>
      <c r="N9" s="29" t="s">
        <v>462</v>
      </c>
      <c r="O9" s="29" t="s">
        <v>468</v>
      </c>
      <c r="P9" s="29" t="s">
        <v>462</v>
      </c>
      <c r="Q9" s="29" t="s">
        <v>468</v>
      </c>
      <c r="R9" s="29" t="s">
        <v>462</v>
      </c>
      <c r="S9" s="29" t="s">
        <v>468</v>
      </c>
      <c r="T9" s="29" t="s">
        <v>462</v>
      </c>
      <c r="U9" s="29" t="s">
        <v>468</v>
      </c>
      <c r="V9" s="29" t="s">
        <v>462</v>
      </c>
    </row>
    <row r="10" spans="1:22" x14ac:dyDescent="0.25">
      <c r="A10" s="29" t="s">
        <v>466</v>
      </c>
      <c r="B10" s="29" t="s">
        <v>39</v>
      </c>
      <c r="C10" s="29" t="s">
        <v>39</v>
      </c>
      <c r="D10" s="29" t="s">
        <v>39</v>
      </c>
      <c r="E10" s="29" t="s">
        <v>39</v>
      </c>
      <c r="F10" s="29" t="s">
        <v>13</v>
      </c>
      <c r="G10" s="29" t="s">
        <v>13</v>
      </c>
      <c r="H10" s="29" t="s">
        <v>13</v>
      </c>
      <c r="I10" s="29" t="s">
        <v>13</v>
      </c>
      <c r="J10" s="29" t="s">
        <v>13</v>
      </c>
      <c r="K10" s="29" t="s">
        <v>13</v>
      </c>
      <c r="L10" s="29" t="s">
        <v>13</v>
      </c>
      <c r="M10" s="29" t="s">
        <v>13</v>
      </c>
      <c r="N10" s="29" t="s">
        <v>13</v>
      </c>
      <c r="O10" s="29" t="s">
        <v>13</v>
      </c>
      <c r="P10" s="29" t="s">
        <v>13</v>
      </c>
      <c r="Q10" s="29" t="s">
        <v>13</v>
      </c>
      <c r="R10" s="29" t="s">
        <v>13</v>
      </c>
      <c r="S10" s="29" t="s">
        <v>13</v>
      </c>
      <c r="T10" s="29" t="s">
        <v>13</v>
      </c>
      <c r="U10" s="29" t="s">
        <v>13</v>
      </c>
      <c r="V10" s="29" t="s">
        <v>13</v>
      </c>
    </row>
    <row r="11" spans="1:22" x14ac:dyDescent="0.25">
      <c r="A11" s="81">
        <f>DATE(U!$B$11,1,1)</f>
        <v>44927</v>
      </c>
      <c r="B11" s="84"/>
      <c r="C11" s="84"/>
      <c r="D11" s="84"/>
      <c r="E11" s="84"/>
      <c r="F11" s="84"/>
      <c r="G11" s="84"/>
      <c r="H11" s="85">
        <f>SUMIF($I$9:$XFD$9,$J$9,I11:XFD11)</f>
        <v>0</v>
      </c>
      <c r="I11" s="86"/>
      <c r="J11" s="86"/>
      <c r="K11" s="86"/>
      <c r="L11" s="86"/>
      <c r="M11" s="86"/>
      <c r="N11" s="86"/>
      <c r="O11" s="86"/>
      <c r="P11" s="86"/>
      <c r="Q11" s="86"/>
      <c r="R11" s="86"/>
      <c r="S11" s="86"/>
      <c r="T11" s="86"/>
      <c r="U11" s="86"/>
      <c r="V11" s="86"/>
    </row>
    <row r="12" spans="1:22" x14ac:dyDescent="0.25">
      <c r="A12" s="82">
        <f>A11+1</f>
        <v>44928</v>
      </c>
      <c r="B12" s="87"/>
      <c r="C12" s="87"/>
      <c r="D12" s="87"/>
      <c r="E12" s="87"/>
      <c r="F12" s="87"/>
      <c r="G12" s="87"/>
      <c r="H12" s="88">
        <f t="shared" ref="H12:H75" si="0">SUMIF($I$9:$XFD$9,$J$9,I12:XFD12)</f>
        <v>0</v>
      </c>
      <c r="I12" s="89"/>
      <c r="J12" s="89"/>
      <c r="K12" s="89"/>
      <c r="L12" s="89"/>
      <c r="M12" s="89"/>
      <c r="N12" s="89"/>
      <c r="O12" s="89"/>
      <c r="P12" s="89"/>
      <c r="Q12" s="89"/>
      <c r="R12" s="89"/>
      <c r="S12" s="89"/>
      <c r="T12" s="89"/>
      <c r="U12" s="89"/>
      <c r="V12" s="89"/>
    </row>
    <row r="13" spans="1:22" x14ac:dyDescent="0.25">
      <c r="A13" s="82">
        <f t="shared" ref="A13:A76" si="1">A12+1</f>
        <v>44929</v>
      </c>
      <c r="B13" s="87"/>
      <c r="C13" s="87"/>
      <c r="D13" s="87"/>
      <c r="E13" s="87"/>
      <c r="F13" s="87"/>
      <c r="G13" s="87"/>
      <c r="H13" s="88">
        <f t="shared" si="0"/>
        <v>0</v>
      </c>
      <c r="I13" s="89"/>
      <c r="J13" s="89"/>
      <c r="K13" s="89"/>
      <c r="L13" s="89"/>
      <c r="M13" s="89"/>
      <c r="N13" s="89"/>
      <c r="O13" s="89"/>
      <c r="P13" s="89"/>
      <c r="Q13" s="89"/>
      <c r="R13" s="89"/>
      <c r="S13" s="89"/>
      <c r="T13" s="89"/>
      <c r="U13" s="89"/>
      <c r="V13" s="89"/>
    </row>
    <row r="14" spans="1:22" x14ac:dyDescent="0.25">
      <c r="A14" s="82">
        <f t="shared" si="1"/>
        <v>44930</v>
      </c>
      <c r="B14" s="87"/>
      <c r="C14" s="87"/>
      <c r="D14" s="87"/>
      <c r="E14" s="87"/>
      <c r="F14" s="87"/>
      <c r="G14" s="87"/>
      <c r="H14" s="88">
        <f t="shared" si="0"/>
        <v>0</v>
      </c>
      <c r="I14" s="89"/>
      <c r="J14" s="89"/>
      <c r="K14" s="89"/>
      <c r="L14" s="89"/>
      <c r="M14" s="89"/>
      <c r="N14" s="89"/>
      <c r="O14" s="89"/>
      <c r="P14" s="89"/>
      <c r="Q14" s="89"/>
      <c r="R14" s="89"/>
      <c r="S14" s="89"/>
      <c r="T14" s="89"/>
      <c r="U14" s="89"/>
      <c r="V14" s="89"/>
    </row>
    <row r="15" spans="1:22" x14ac:dyDescent="0.25">
      <c r="A15" s="82">
        <f t="shared" si="1"/>
        <v>44931</v>
      </c>
      <c r="B15" s="87"/>
      <c r="C15" s="87"/>
      <c r="D15" s="87"/>
      <c r="E15" s="87"/>
      <c r="F15" s="87"/>
      <c r="G15" s="87"/>
      <c r="H15" s="88">
        <f t="shared" si="0"/>
        <v>0</v>
      </c>
      <c r="I15" s="89"/>
      <c r="J15" s="89"/>
      <c r="K15" s="89"/>
      <c r="L15" s="89"/>
      <c r="M15" s="89"/>
      <c r="N15" s="89"/>
      <c r="O15" s="89"/>
      <c r="P15" s="89"/>
      <c r="Q15" s="89"/>
      <c r="R15" s="89"/>
      <c r="S15" s="89"/>
      <c r="T15" s="89"/>
      <c r="U15" s="89"/>
      <c r="V15" s="89"/>
    </row>
    <row r="16" spans="1:22" x14ac:dyDescent="0.25">
      <c r="A16" s="82">
        <f t="shared" si="1"/>
        <v>44932</v>
      </c>
      <c r="B16" s="87"/>
      <c r="C16" s="87"/>
      <c r="D16" s="87"/>
      <c r="E16" s="87"/>
      <c r="F16" s="87"/>
      <c r="G16" s="87"/>
      <c r="H16" s="88">
        <f t="shared" si="0"/>
        <v>0</v>
      </c>
      <c r="I16" s="89"/>
      <c r="J16" s="89"/>
      <c r="K16" s="89"/>
      <c r="L16" s="89"/>
      <c r="M16" s="89"/>
      <c r="N16" s="89"/>
      <c r="O16" s="89"/>
      <c r="P16" s="89"/>
      <c r="Q16" s="89"/>
      <c r="R16" s="89"/>
      <c r="S16" s="89"/>
      <c r="T16" s="89"/>
      <c r="U16" s="89"/>
      <c r="V16" s="89"/>
    </row>
    <row r="17" spans="1:22" x14ac:dyDescent="0.25">
      <c r="A17" s="82">
        <f t="shared" si="1"/>
        <v>44933</v>
      </c>
      <c r="B17" s="87"/>
      <c r="C17" s="87"/>
      <c r="D17" s="87"/>
      <c r="E17" s="87"/>
      <c r="F17" s="87"/>
      <c r="G17" s="87"/>
      <c r="H17" s="88">
        <f t="shared" si="0"/>
        <v>0</v>
      </c>
      <c r="I17" s="89"/>
      <c r="J17" s="89"/>
      <c r="K17" s="89"/>
      <c r="L17" s="89"/>
      <c r="M17" s="89"/>
      <c r="N17" s="89"/>
      <c r="O17" s="89"/>
      <c r="P17" s="89"/>
      <c r="Q17" s="89"/>
      <c r="R17" s="89"/>
      <c r="S17" s="89"/>
      <c r="T17" s="89"/>
      <c r="U17" s="89"/>
      <c r="V17" s="89"/>
    </row>
    <row r="18" spans="1:22" x14ac:dyDescent="0.25">
      <c r="A18" s="82">
        <f t="shared" si="1"/>
        <v>44934</v>
      </c>
      <c r="B18" s="87"/>
      <c r="C18" s="87"/>
      <c r="D18" s="87"/>
      <c r="E18" s="87"/>
      <c r="F18" s="87"/>
      <c r="G18" s="87"/>
      <c r="H18" s="88">
        <f t="shared" si="0"/>
        <v>0</v>
      </c>
      <c r="I18" s="89"/>
      <c r="J18" s="89"/>
      <c r="K18" s="89"/>
      <c r="L18" s="89"/>
      <c r="M18" s="89"/>
      <c r="N18" s="89"/>
      <c r="O18" s="89"/>
      <c r="P18" s="89"/>
      <c r="Q18" s="89"/>
      <c r="R18" s="89"/>
      <c r="S18" s="89"/>
      <c r="T18" s="89"/>
      <c r="U18" s="89"/>
      <c r="V18" s="89"/>
    </row>
    <row r="19" spans="1:22" x14ac:dyDescent="0.25">
      <c r="A19" s="82">
        <f t="shared" si="1"/>
        <v>44935</v>
      </c>
      <c r="B19" s="87"/>
      <c r="C19" s="87"/>
      <c r="D19" s="87"/>
      <c r="E19" s="87"/>
      <c r="F19" s="87"/>
      <c r="G19" s="87"/>
      <c r="H19" s="88">
        <f t="shared" si="0"/>
        <v>0</v>
      </c>
      <c r="I19" s="89"/>
      <c r="J19" s="89"/>
      <c r="K19" s="89"/>
      <c r="L19" s="89"/>
      <c r="M19" s="89"/>
      <c r="N19" s="89"/>
      <c r="O19" s="89"/>
      <c r="P19" s="89"/>
      <c r="Q19" s="89"/>
      <c r="R19" s="89"/>
      <c r="S19" s="89"/>
      <c r="T19" s="89"/>
      <c r="U19" s="89"/>
      <c r="V19" s="89"/>
    </row>
    <row r="20" spans="1:22" x14ac:dyDescent="0.25">
      <c r="A20" s="82">
        <f t="shared" si="1"/>
        <v>44936</v>
      </c>
      <c r="B20" s="87"/>
      <c r="C20" s="87"/>
      <c r="D20" s="87"/>
      <c r="E20" s="87"/>
      <c r="F20" s="87"/>
      <c r="G20" s="87"/>
      <c r="H20" s="88">
        <f t="shared" si="0"/>
        <v>0</v>
      </c>
      <c r="I20" s="89"/>
      <c r="J20" s="89"/>
      <c r="K20" s="89"/>
      <c r="L20" s="89"/>
      <c r="M20" s="89"/>
      <c r="N20" s="89"/>
      <c r="O20" s="89"/>
      <c r="P20" s="89"/>
      <c r="Q20" s="89"/>
      <c r="R20" s="89"/>
      <c r="S20" s="89"/>
      <c r="T20" s="89"/>
      <c r="U20" s="89"/>
      <c r="V20" s="89"/>
    </row>
    <row r="21" spans="1:22" x14ac:dyDescent="0.25">
      <c r="A21" s="82">
        <f t="shared" si="1"/>
        <v>44937</v>
      </c>
      <c r="B21" s="87"/>
      <c r="C21" s="87"/>
      <c r="D21" s="87"/>
      <c r="E21" s="87"/>
      <c r="F21" s="87"/>
      <c r="G21" s="87"/>
      <c r="H21" s="88">
        <f t="shared" si="0"/>
        <v>0</v>
      </c>
      <c r="I21" s="89"/>
      <c r="J21" s="89"/>
      <c r="K21" s="89"/>
      <c r="L21" s="89"/>
      <c r="M21" s="89"/>
      <c r="N21" s="89"/>
      <c r="O21" s="89"/>
      <c r="P21" s="89"/>
      <c r="Q21" s="89"/>
      <c r="R21" s="89"/>
      <c r="S21" s="89"/>
      <c r="T21" s="89"/>
      <c r="U21" s="89"/>
      <c r="V21" s="89"/>
    </row>
    <row r="22" spans="1:22" x14ac:dyDescent="0.25">
      <c r="A22" s="82">
        <f t="shared" si="1"/>
        <v>44938</v>
      </c>
      <c r="B22" s="87"/>
      <c r="C22" s="87"/>
      <c r="D22" s="87"/>
      <c r="E22" s="87"/>
      <c r="F22" s="87"/>
      <c r="G22" s="87"/>
      <c r="H22" s="88">
        <f t="shared" si="0"/>
        <v>0</v>
      </c>
      <c r="I22" s="89"/>
      <c r="J22" s="89"/>
      <c r="K22" s="89"/>
      <c r="L22" s="89"/>
      <c r="M22" s="89"/>
      <c r="N22" s="89"/>
      <c r="O22" s="89"/>
      <c r="P22" s="89"/>
      <c r="Q22" s="89"/>
      <c r="R22" s="89"/>
      <c r="S22" s="89"/>
      <c r="T22" s="89"/>
      <c r="U22" s="89"/>
      <c r="V22" s="89"/>
    </row>
    <row r="23" spans="1:22" x14ac:dyDescent="0.25">
      <c r="A23" s="82">
        <f t="shared" si="1"/>
        <v>44939</v>
      </c>
      <c r="B23" s="87"/>
      <c r="C23" s="87"/>
      <c r="D23" s="87"/>
      <c r="E23" s="87"/>
      <c r="F23" s="87"/>
      <c r="G23" s="87"/>
      <c r="H23" s="88">
        <f t="shared" si="0"/>
        <v>0</v>
      </c>
      <c r="I23" s="89"/>
      <c r="J23" s="89"/>
      <c r="K23" s="89"/>
      <c r="L23" s="89"/>
      <c r="M23" s="89"/>
      <c r="N23" s="89"/>
      <c r="O23" s="89"/>
      <c r="P23" s="89"/>
      <c r="Q23" s="89"/>
      <c r="R23" s="89"/>
      <c r="S23" s="89"/>
      <c r="T23" s="89"/>
      <c r="U23" s="89"/>
      <c r="V23" s="89"/>
    </row>
    <row r="24" spans="1:22" x14ac:dyDescent="0.25">
      <c r="A24" s="82">
        <f t="shared" si="1"/>
        <v>44940</v>
      </c>
      <c r="B24" s="87"/>
      <c r="C24" s="87"/>
      <c r="D24" s="87"/>
      <c r="E24" s="87"/>
      <c r="F24" s="87"/>
      <c r="G24" s="87"/>
      <c r="H24" s="88">
        <f t="shared" si="0"/>
        <v>0</v>
      </c>
      <c r="I24" s="89"/>
      <c r="J24" s="89"/>
      <c r="K24" s="89"/>
      <c r="L24" s="89"/>
      <c r="M24" s="89"/>
      <c r="N24" s="89"/>
      <c r="O24" s="89"/>
      <c r="P24" s="89"/>
      <c r="Q24" s="89"/>
      <c r="R24" s="89"/>
      <c r="S24" s="89"/>
      <c r="T24" s="89"/>
      <c r="U24" s="89"/>
      <c r="V24" s="89"/>
    </row>
    <row r="25" spans="1:22" x14ac:dyDescent="0.25">
      <c r="A25" s="82">
        <f t="shared" si="1"/>
        <v>44941</v>
      </c>
      <c r="B25" s="87"/>
      <c r="C25" s="87"/>
      <c r="D25" s="87"/>
      <c r="E25" s="87"/>
      <c r="F25" s="87"/>
      <c r="G25" s="87"/>
      <c r="H25" s="88">
        <f t="shared" si="0"/>
        <v>0</v>
      </c>
      <c r="I25" s="89"/>
      <c r="J25" s="89"/>
      <c r="K25" s="89"/>
      <c r="L25" s="89"/>
      <c r="M25" s="89"/>
      <c r="N25" s="89"/>
      <c r="O25" s="89"/>
      <c r="P25" s="89"/>
      <c r="Q25" s="89"/>
      <c r="R25" s="89"/>
      <c r="S25" s="89"/>
      <c r="T25" s="89"/>
      <c r="U25" s="89"/>
      <c r="V25" s="89"/>
    </row>
    <row r="26" spans="1:22" x14ac:dyDescent="0.25">
      <c r="A26" s="82">
        <f t="shared" si="1"/>
        <v>44942</v>
      </c>
      <c r="B26" s="87"/>
      <c r="C26" s="87"/>
      <c r="D26" s="87"/>
      <c r="E26" s="87"/>
      <c r="F26" s="87"/>
      <c r="G26" s="87"/>
      <c r="H26" s="88">
        <f t="shared" si="0"/>
        <v>0</v>
      </c>
      <c r="I26" s="89"/>
      <c r="J26" s="89"/>
      <c r="K26" s="89"/>
      <c r="L26" s="89"/>
      <c r="M26" s="89"/>
      <c r="N26" s="89"/>
      <c r="O26" s="89"/>
      <c r="P26" s="89"/>
      <c r="Q26" s="89"/>
      <c r="R26" s="89"/>
      <c r="S26" s="89"/>
      <c r="T26" s="89"/>
      <c r="U26" s="89"/>
      <c r="V26" s="89"/>
    </row>
    <row r="27" spans="1:22" x14ac:dyDescent="0.25">
      <c r="A27" s="82">
        <f t="shared" si="1"/>
        <v>44943</v>
      </c>
      <c r="B27" s="87"/>
      <c r="C27" s="87"/>
      <c r="D27" s="87"/>
      <c r="E27" s="87"/>
      <c r="F27" s="87"/>
      <c r="G27" s="87"/>
      <c r="H27" s="88">
        <f t="shared" si="0"/>
        <v>0</v>
      </c>
      <c r="I27" s="89"/>
      <c r="J27" s="89"/>
      <c r="K27" s="89"/>
      <c r="L27" s="89"/>
      <c r="M27" s="89"/>
      <c r="N27" s="89"/>
      <c r="O27" s="89"/>
      <c r="P27" s="89"/>
      <c r="Q27" s="89"/>
      <c r="R27" s="89"/>
      <c r="S27" s="89"/>
      <c r="T27" s="89"/>
      <c r="U27" s="89"/>
      <c r="V27" s="89"/>
    </row>
    <row r="28" spans="1:22" x14ac:dyDescent="0.25">
      <c r="A28" s="82">
        <f t="shared" si="1"/>
        <v>44944</v>
      </c>
      <c r="B28" s="87"/>
      <c r="C28" s="87"/>
      <c r="D28" s="87"/>
      <c r="E28" s="87"/>
      <c r="F28" s="87"/>
      <c r="G28" s="87"/>
      <c r="H28" s="88">
        <f t="shared" si="0"/>
        <v>0</v>
      </c>
      <c r="I28" s="89"/>
      <c r="J28" s="89"/>
      <c r="K28" s="89"/>
      <c r="L28" s="89"/>
      <c r="M28" s="89"/>
      <c r="N28" s="89"/>
      <c r="O28" s="89"/>
      <c r="P28" s="89"/>
      <c r="Q28" s="89"/>
      <c r="R28" s="89"/>
      <c r="S28" s="89"/>
      <c r="T28" s="89"/>
      <c r="U28" s="89"/>
      <c r="V28" s="89"/>
    </row>
    <row r="29" spans="1:22" x14ac:dyDescent="0.25">
      <c r="A29" s="82">
        <f t="shared" si="1"/>
        <v>44945</v>
      </c>
      <c r="B29" s="87"/>
      <c r="C29" s="87"/>
      <c r="D29" s="87"/>
      <c r="E29" s="87"/>
      <c r="F29" s="87"/>
      <c r="G29" s="87"/>
      <c r="H29" s="88">
        <f t="shared" si="0"/>
        <v>0</v>
      </c>
      <c r="I29" s="89"/>
      <c r="J29" s="89"/>
      <c r="K29" s="89"/>
      <c r="L29" s="89"/>
      <c r="M29" s="89"/>
      <c r="N29" s="89"/>
      <c r="O29" s="89"/>
      <c r="P29" s="89"/>
      <c r="Q29" s="89"/>
      <c r="R29" s="89"/>
      <c r="S29" s="89"/>
      <c r="T29" s="89"/>
      <c r="U29" s="89"/>
      <c r="V29" s="89"/>
    </row>
    <row r="30" spans="1:22" x14ac:dyDescent="0.25">
      <c r="A30" s="82">
        <f t="shared" si="1"/>
        <v>44946</v>
      </c>
      <c r="B30" s="87"/>
      <c r="C30" s="87"/>
      <c r="D30" s="87"/>
      <c r="E30" s="87"/>
      <c r="F30" s="87"/>
      <c r="G30" s="87"/>
      <c r="H30" s="88">
        <f t="shared" si="0"/>
        <v>0</v>
      </c>
      <c r="I30" s="89"/>
      <c r="J30" s="89"/>
      <c r="K30" s="89"/>
      <c r="L30" s="89"/>
      <c r="M30" s="89"/>
      <c r="N30" s="89"/>
      <c r="O30" s="89"/>
      <c r="P30" s="89"/>
      <c r="Q30" s="89"/>
      <c r="R30" s="89"/>
      <c r="S30" s="89"/>
      <c r="T30" s="89"/>
      <c r="U30" s="89"/>
      <c r="V30" s="89"/>
    </row>
    <row r="31" spans="1:22" x14ac:dyDescent="0.25">
      <c r="A31" s="82">
        <f t="shared" si="1"/>
        <v>44947</v>
      </c>
      <c r="B31" s="87"/>
      <c r="C31" s="87"/>
      <c r="D31" s="87"/>
      <c r="E31" s="87"/>
      <c r="F31" s="87"/>
      <c r="G31" s="87"/>
      <c r="H31" s="88">
        <f t="shared" si="0"/>
        <v>0</v>
      </c>
      <c r="I31" s="89"/>
      <c r="J31" s="89"/>
      <c r="K31" s="89"/>
      <c r="L31" s="89"/>
      <c r="M31" s="89"/>
      <c r="N31" s="89"/>
      <c r="O31" s="89"/>
      <c r="P31" s="89"/>
      <c r="Q31" s="89"/>
      <c r="R31" s="89"/>
      <c r="S31" s="89"/>
      <c r="T31" s="89"/>
      <c r="U31" s="89"/>
      <c r="V31" s="89"/>
    </row>
    <row r="32" spans="1:22" x14ac:dyDescent="0.25">
      <c r="A32" s="82">
        <f t="shared" si="1"/>
        <v>44948</v>
      </c>
      <c r="B32" s="87"/>
      <c r="C32" s="87"/>
      <c r="D32" s="87"/>
      <c r="E32" s="87"/>
      <c r="F32" s="87"/>
      <c r="G32" s="87"/>
      <c r="H32" s="88">
        <f t="shared" si="0"/>
        <v>0</v>
      </c>
      <c r="I32" s="89"/>
      <c r="J32" s="89"/>
      <c r="K32" s="89"/>
      <c r="L32" s="89"/>
      <c r="M32" s="89"/>
      <c r="N32" s="89"/>
      <c r="O32" s="89"/>
      <c r="P32" s="89"/>
      <c r="Q32" s="89"/>
      <c r="R32" s="89"/>
      <c r="S32" s="89"/>
      <c r="T32" s="89"/>
      <c r="U32" s="89"/>
      <c r="V32" s="89"/>
    </row>
    <row r="33" spans="1:22" x14ac:dyDescent="0.25">
      <c r="A33" s="82">
        <f t="shared" si="1"/>
        <v>44949</v>
      </c>
      <c r="B33" s="87"/>
      <c r="C33" s="87"/>
      <c r="D33" s="87"/>
      <c r="E33" s="87"/>
      <c r="F33" s="87"/>
      <c r="G33" s="87"/>
      <c r="H33" s="88">
        <f t="shared" si="0"/>
        <v>0</v>
      </c>
      <c r="I33" s="89"/>
      <c r="J33" s="89"/>
      <c r="K33" s="89"/>
      <c r="L33" s="89"/>
      <c r="M33" s="89"/>
      <c r="N33" s="89"/>
      <c r="O33" s="89"/>
      <c r="P33" s="89"/>
      <c r="Q33" s="89"/>
      <c r="R33" s="89"/>
      <c r="S33" s="89"/>
      <c r="T33" s="89"/>
      <c r="U33" s="89"/>
      <c r="V33" s="89"/>
    </row>
    <row r="34" spans="1:22" x14ac:dyDescent="0.25">
      <c r="A34" s="82">
        <f t="shared" si="1"/>
        <v>44950</v>
      </c>
      <c r="B34" s="87"/>
      <c r="C34" s="87"/>
      <c r="D34" s="87"/>
      <c r="E34" s="87"/>
      <c r="F34" s="87"/>
      <c r="G34" s="87"/>
      <c r="H34" s="88">
        <f t="shared" si="0"/>
        <v>0</v>
      </c>
      <c r="I34" s="89"/>
      <c r="J34" s="89"/>
      <c r="K34" s="89"/>
      <c r="L34" s="89"/>
      <c r="M34" s="89"/>
      <c r="N34" s="89"/>
      <c r="O34" s="89"/>
      <c r="P34" s="89"/>
      <c r="Q34" s="89"/>
      <c r="R34" s="89"/>
      <c r="S34" s="89"/>
      <c r="T34" s="89"/>
      <c r="U34" s="89"/>
      <c r="V34" s="89"/>
    </row>
    <row r="35" spans="1:22" x14ac:dyDescent="0.25">
      <c r="A35" s="82">
        <f t="shared" si="1"/>
        <v>44951</v>
      </c>
      <c r="B35" s="87"/>
      <c r="C35" s="87"/>
      <c r="D35" s="87"/>
      <c r="E35" s="87"/>
      <c r="F35" s="87"/>
      <c r="G35" s="87"/>
      <c r="H35" s="88">
        <f t="shared" si="0"/>
        <v>0</v>
      </c>
      <c r="I35" s="89"/>
      <c r="J35" s="89"/>
      <c r="K35" s="89"/>
      <c r="L35" s="89"/>
      <c r="M35" s="89"/>
      <c r="N35" s="89"/>
      <c r="O35" s="89"/>
      <c r="P35" s="89"/>
      <c r="Q35" s="89"/>
      <c r="R35" s="89"/>
      <c r="S35" s="89"/>
      <c r="T35" s="89"/>
      <c r="U35" s="89"/>
      <c r="V35" s="89"/>
    </row>
    <row r="36" spans="1:22" x14ac:dyDescent="0.25">
      <c r="A36" s="82">
        <f t="shared" si="1"/>
        <v>44952</v>
      </c>
      <c r="B36" s="87"/>
      <c r="C36" s="87"/>
      <c r="D36" s="87"/>
      <c r="E36" s="87"/>
      <c r="F36" s="87"/>
      <c r="G36" s="87"/>
      <c r="H36" s="88">
        <f t="shared" si="0"/>
        <v>0</v>
      </c>
      <c r="I36" s="89"/>
      <c r="J36" s="89"/>
      <c r="K36" s="89"/>
      <c r="L36" s="89"/>
      <c r="M36" s="89"/>
      <c r="N36" s="89"/>
      <c r="O36" s="89"/>
      <c r="P36" s="89"/>
      <c r="Q36" s="89"/>
      <c r="R36" s="89"/>
      <c r="S36" s="89"/>
      <c r="T36" s="89"/>
      <c r="U36" s="89"/>
      <c r="V36" s="89"/>
    </row>
    <row r="37" spans="1:22" x14ac:dyDescent="0.25">
      <c r="A37" s="82">
        <f t="shared" si="1"/>
        <v>44953</v>
      </c>
      <c r="B37" s="87"/>
      <c r="C37" s="87"/>
      <c r="D37" s="87"/>
      <c r="E37" s="87"/>
      <c r="F37" s="87"/>
      <c r="G37" s="87"/>
      <c r="H37" s="88">
        <f t="shared" si="0"/>
        <v>0</v>
      </c>
      <c r="I37" s="89"/>
      <c r="J37" s="89"/>
      <c r="K37" s="89"/>
      <c r="L37" s="89"/>
      <c r="M37" s="89"/>
      <c r="N37" s="89"/>
      <c r="O37" s="89"/>
      <c r="P37" s="89"/>
      <c r="Q37" s="89"/>
      <c r="R37" s="89"/>
      <c r="S37" s="89"/>
      <c r="T37" s="89"/>
      <c r="U37" s="89"/>
      <c r="V37" s="89"/>
    </row>
    <row r="38" spans="1:22" x14ac:dyDescent="0.25">
      <c r="A38" s="82">
        <f t="shared" si="1"/>
        <v>44954</v>
      </c>
      <c r="B38" s="87"/>
      <c r="C38" s="87"/>
      <c r="D38" s="87"/>
      <c r="E38" s="87"/>
      <c r="F38" s="87"/>
      <c r="G38" s="87"/>
      <c r="H38" s="88">
        <f t="shared" si="0"/>
        <v>0</v>
      </c>
      <c r="I38" s="89"/>
      <c r="J38" s="89"/>
      <c r="K38" s="89"/>
      <c r="L38" s="89"/>
      <c r="M38" s="89"/>
      <c r="N38" s="89"/>
      <c r="O38" s="89"/>
      <c r="P38" s="89"/>
      <c r="Q38" s="89"/>
      <c r="R38" s="89"/>
      <c r="S38" s="89"/>
      <c r="T38" s="89"/>
      <c r="U38" s="89"/>
      <c r="V38" s="89"/>
    </row>
    <row r="39" spans="1:22" x14ac:dyDescent="0.25">
      <c r="A39" s="82">
        <f t="shared" si="1"/>
        <v>44955</v>
      </c>
      <c r="B39" s="87"/>
      <c r="C39" s="87"/>
      <c r="D39" s="87"/>
      <c r="E39" s="87"/>
      <c r="F39" s="87"/>
      <c r="G39" s="87"/>
      <c r="H39" s="88">
        <f t="shared" si="0"/>
        <v>0</v>
      </c>
      <c r="I39" s="89"/>
      <c r="J39" s="89"/>
      <c r="K39" s="89"/>
      <c r="L39" s="89"/>
      <c r="M39" s="89"/>
      <c r="N39" s="89"/>
      <c r="O39" s="89"/>
      <c r="P39" s="89"/>
      <c r="Q39" s="89"/>
      <c r="R39" s="89"/>
      <c r="S39" s="89"/>
      <c r="T39" s="89"/>
      <c r="U39" s="89"/>
      <c r="V39" s="89"/>
    </row>
    <row r="40" spans="1:22" x14ac:dyDescent="0.25">
      <c r="A40" s="82">
        <f t="shared" si="1"/>
        <v>44956</v>
      </c>
      <c r="B40" s="87"/>
      <c r="C40" s="87"/>
      <c r="D40" s="87"/>
      <c r="E40" s="87"/>
      <c r="F40" s="87"/>
      <c r="G40" s="87"/>
      <c r="H40" s="88">
        <f t="shared" si="0"/>
        <v>0</v>
      </c>
      <c r="I40" s="89"/>
      <c r="J40" s="89"/>
      <c r="K40" s="89"/>
      <c r="L40" s="89"/>
      <c r="M40" s="89"/>
      <c r="N40" s="89"/>
      <c r="O40" s="89"/>
      <c r="P40" s="89"/>
      <c r="Q40" s="89"/>
      <c r="R40" s="89"/>
      <c r="S40" s="89"/>
      <c r="T40" s="89"/>
      <c r="U40" s="89"/>
      <c r="V40" s="89"/>
    </row>
    <row r="41" spans="1:22" x14ac:dyDescent="0.25">
      <c r="A41" s="82">
        <f t="shared" si="1"/>
        <v>44957</v>
      </c>
      <c r="B41" s="87"/>
      <c r="C41" s="87"/>
      <c r="D41" s="87"/>
      <c r="E41" s="87"/>
      <c r="F41" s="87"/>
      <c r="G41" s="87"/>
      <c r="H41" s="88">
        <f t="shared" si="0"/>
        <v>0</v>
      </c>
      <c r="I41" s="89"/>
      <c r="J41" s="89"/>
      <c r="K41" s="89"/>
      <c r="L41" s="89"/>
      <c r="M41" s="89"/>
      <c r="N41" s="89"/>
      <c r="O41" s="89"/>
      <c r="P41" s="89"/>
      <c r="Q41" s="89"/>
      <c r="R41" s="89"/>
      <c r="S41" s="89"/>
      <c r="T41" s="89"/>
      <c r="U41" s="89"/>
      <c r="V41" s="89"/>
    </row>
    <row r="42" spans="1:22" x14ac:dyDescent="0.25">
      <c r="A42" s="82">
        <f t="shared" si="1"/>
        <v>44958</v>
      </c>
      <c r="B42" s="87"/>
      <c r="C42" s="87"/>
      <c r="D42" s="87"/>
      <c r="E42" s="87"/>
      <c r="F42" s="87"/>
      <c r="G42" s="87"/>
      <c r="H42" s="88">
        <f t="shared" si="0"/>
        <v>0</v>
      </c>
      <c r="I42" s="89"/>
      <c r="J42" s="89"/>
      <c r="K42" s="89"/>
      <c r="L42" s="89"/>
      <c r="M42" s="89"/>
      <c r="N42" s="89"/>
      <c r="O42" s="89"/>
      <c r="P42" s="89"/>
      <c r="Q42" s="89"/>
      <c r="R42" s="89"/>
      <c r="S42" s="89"/>
      <c r="T42" s="89"/>
      <c r="U42" s="89"/>
      <c r="V42" s="89"/>
    </row>
    <row r="43" spans="1:22" x14ac:dyDescent="0.25">
      <c r="A43" s="82">
        <f t="shared" si="1"/>
        <v>44959</v>
      </c>
      <c r="B43" s="87"/>
      <c r="C43" s="87"/>
      <c r="D43" s="87"/>
      <c r="E43" s="87"/>
      <c r="F43" s="87"/>
      <c r="G43" s="87"/>
      <c r="H43" s="88">
        <f t="shared" si="0"/>
        <v>0</v>
      </c>
      <c r="I43" s="89"/>
      <c r="J43" s="89"/>
      <c r="K43" s="89"/>
      <c r="L43" s="89"/>
      <c r="M43" s="89"/>
      <c r="N43" s="89"/>
      <c r="O43" s="89"/>
      <c r="P43" s="89"/>
      <c r="Q43" s="89"/>
      <c r="R43" s="89"/>
      <c r="S43" s="89"/>
      <c r="T43" s="89"/>
      <c r="U43" s="89"/>
      <c r="V43" s="89"/>
    </row>
    <row r="44" spans="1:22" x14ac:dyDescent="0.25">
      <c r="A44" s="82">
        <f t="shared" si="1"/>
        <v>44960</v>
      </c>
      <c r="B44" s="87"/>
      <c r="C44" s="87"/>
      <c r="D44" s="87"/>
      <c r="E44" s="87"/>
      <c r="F44" s="87"/>
      <c r="G44" s="87"/>
      <c r="H44" s="88">
        <f t="shared" si="0"/>
        <v>0</v>
      </c>
      <c r="I44" s="89"/>
      <c r="J44" s="89"/>
      <c r="K44" s="89"/>
      <c r="L44" s="89"/>
      <c r="M44" s="89"/>
      <c r="N44" s="89"/>
      <c r="O44" s="89"/>
      <c r="P44" s="89"/>
      <c r="Q44" s="89"/>
      <c r="R44" s="89"/>
      <c r="S44" s="89"/>
      <c r="T44" s="89"/>
      <c r="U44" s="89"/>
      <c r="V44" s="89"/>
    </row>
    <row r="45" spans="1:22" x14ac:dyDescent="0.25">
      <c r="A45" s="82">
        <f t="shared" si="1"/>
        <v>44961</v>
      </c>
      <c r="B45" s="87"/>
      <c r="C45" s="87"/>
      <c r="D45" s="87"/>
      <c r="E45" s="87"/>
      <c r="F45" s="87"/>
      <c r="G45" s="87"/>
      <c r="H45" s="88">
        <f t="shared" si="0"/>
        <v>0</v>
      </c>
      <c r="I45" s="89"/>
      <c r="J45" s="89"/>
      <c r="K45" s="89"/>
      <c r="L45" s="89"/>
      <c r="M45" s="89"/>
      <c r="N45" s="89"/>
      <c r="O45" s="89"/>
      <c r="P45" s="89"/>
      <c r="Q45" s="89"/>
      <c r="R45" s="89"/>
      <c r="S45" s="89"/>
      <c r="T45" s="89"/>
      <c r="U45" s="89"/>
      <c r="V45" s="89"/>
    </row>
    <row r="46" spans="1:22" x14ac:dyDescent="0.25">
      <c r="A46" s="82">
        <f t="shared" si="1"/>
        <v>44962</v>
      </c>
      <c r="B46" s="87"/>
      <c r="C46" s="87"/>
      <c r="D46" s="87"/>
      <c r="E46" s="87"/>
      <c r="F46" s="87"/>
      <c r="G46" s="87"/>
      <c r="H46" s="88">
        <f t="shared" si="0"/>
        <v>0</v>
      </c>
      <c r="I46" s="89"/>
      <c r="J46" s="89"/>
      <c r="K46" s="89"/>
      <c r="L46" s="89"/>
      <c r="M46" s="89"/>
      <c r="N46" s="89"/>
      <c r="O46" s="89"/>
      <c r="P46" s="89"/>
      <c r="Q46" s="89"/>
      <c r="R46" s="89"/>
      <c r="S46" s="89"/>
      <c r="T46" s="89"/>
      <c r="U46" s="89"/>
      <c r="V46" s="89"/>
    </row>
    <row r="47" spans="1:22" x14ac:dyDescent="0.25">
      <c r="A47" s="82">
        <f t="shared" si="1"/>
        <v>44963</v>
      </c>
      <c r="B47" s="87"/>
      <c r="C47" s="87"/>
      <c r="D47" s="87"/>
      <c r="E47" s="87"/>
      <c r="F47" s="87"/>
      <c r="G47" s="87"/>
      <c r="H47" s="88">
        <f t="shared" si="0"/>
        <v>0</v>
      </c>
      <c r="I47" s="89"/>
      <c r="J47" s="89"/>
      <c r="K47" s="89"/>
      <c r="L47" s="89"/>
      <c r="M47" s="89"/>
      <c r="N47" s="89"/>
      <c r="O47" s="89"/>
      <c r="P47" s="89"/>
      <c r="Q47" s="89"/>
      <c r="R47" s="89"/>
      <c r="S47" s="89"/>
      <c r="T47" s="89"/>
      <c r="U47" s="89"/>
      <c r="V47" s="89"/>
    </row>
    <row r="48" spans="1:22" x14ac:dyDescent="0.25">
      <c r="A48" s="82">
        <f t="shared" si="1"/>
        <v>44964</v>
      </c>
      <c r="B48" s="87"/>
      <c r="C48" s="87"/>
      <c r="D48" s="87"/>
      <c r="E48" s="87"/>
      <c r="F48" s="87"/>
      <c r="G48" s="87"/>
      <c r="H48" s="88">
        <f t="shared" si="0"/>
        <v>0</v>
      </c>
      <c r="I48" s="89"/>
      <c r="J48" s="89"/>
      <c r="K48" s="89"/>
      <c r="L48" s="89"/>
      <c r="M48" s="89"/>
      <c r="N48" s="89"/>
      <c r="O48" s="89"/>
      <c r="P48" s="89"/>
      <c r="Q48" s="89"/>
      <c r="R48" s="89"/>
      <c r="S48" s="89"/>
      <c r="T48" s="89"/>
      <c r="U48" s="89"/>
      <c r="V48" s="89"/>
    </row>
    <row r="49" spans="1:22" x14ac:dyDescent="0.25">
      <c r="A49" s="82">
        <f t="shared" si="1"/>
        <v>44965</v>
      </c>
      <c r="B49" s="87"/>
      <c r="C49" s="87"/>
      <c r="D49" s="87"/>
      <c r="E49" s="87"/>
      <c r="F49" s="87"/>
      <c r="G49" s="87"/>
      <c r="H49" s="88">
        <f t="shared" si="0"/>
        <v>0</v>
      </c>
      <c r="I49" s="89"/>
      <c r="J49" s="89"/>
      <c r="K49" s="89"/>
      <c r="L49" s="89"/>
      <c r="M49" s="89"/>
      <c r="N49" s="89"/>
      <c r="O49" s="89"/>
      <c r="P49" s="89"/>
      <c r="Q49" s="89"/>
      <c r="R49" s="89"/>
      <c r="S49" s="89"/>
      <c r="T49" s="89"/>
      <c r="U49" s="89"/>
      <c r="V49" s="89"/>
    </row>
    <row r="50" spans="1:22" x14ac:dyDescent="0.25">
      <c r="A50" s="82">
        <f t="shared" si="1"/>
        <v>44966</v>
      </c>
      <c r="B50" s="87"/>
      <c r="C50" s="87"/>
      <c r="D50" s="87"/>
      <c r="E50" s="87"/>
      <c r="F50" s="87"/>
      <c r="G50" s="87"/>
      <c r="H50" s="88">
        <f t="shared" si="0"/>
        <v>0</v>
      </c>
      <c r="I50" s="89"/>
      <c r="J50" s="89"/>
      <c r="K50" s="89"/>
      <c r="L50" s="89"/>
      <c r="M50" s="89"/>
      <c r="N50" s="89"/>
      <c r="O50" s="89"/>
      <c r="P50" s="89"/>
      <c r="Q50" s="89"/>
      <c r="R50" s="89"/>
      <c r="S50" s="89"/>
      <c r="T50" s="89"/>
      <c r="U50" s="89"/>
      <c r="V50" s="89"/>
    </row>
    <row r="51" spans="1:22" x14ac:dyDescent="0.25">
      <c r="A51" s="82">
        <f t="shared" si="1"/>
        <v>44967</v>
      </c>
      <c r="B51" s="87"/>
      <c r="C51" s="87"/>
      <c r="D51" s="87"/>
      <c r="E51" s="87"/>
      <c r="F51" s="87"/>
      <c r="G51" s="87"/>
      <c r="H51" s="88">
        <f t="shared" si="0"/>
        <v>0</v>
      </c>
      <c r="I51" s="89"/>
      <c r="J51" s="89"/>
      <c r="K51" s="89"/>
      <c r="L51" s="89"/>
      <c r="M51" s="89"/>
      <c r="N51" s="89"/>
      <c r="O51" s="89"/>
      <c r="P51" s="89"/>
      <c r="Q51" s="89"/>
      <c r="R51" s="89"/>
      <c r="S51" s="89"/>
      <c r="T51" s="89"/>
      <c r="U51" s="89"/>
      <c r="V51" s="89"/>
    </row>
    <row r="52" spans="1:22" x14ac:dyDescent="0.25">
      <c r="A52" s="82">
        <f t="shared" si="1"/>
        <v>44968</v>
      </c>
      <c r="B52" s="87"/>
      <c r="C52" s="87"/>
      <c r="D52" s="87"/>
      <c r="E52" s="87"/>
      <c r="F52" s="87"/>
      <c r="G52" s="87"/>
      <c r="H52" s="88">
        <f t="shared" si="0"/>
        <v>0</v>
      </c>
      <c r="I52" s="89"/>
      <c r="J52" s="89"/>
      <c r="K52" s="89"/>
      <c r="L52" s="89"/>
      <c r="M52" s="89"/>
      <c r="N52" s="89"/>
      <c r="O52" s="89"/>
      <c r="P52" s="89"/>
      <c r="Q52" s="89"/>
      <c r="R52" s="89"/>
      <c r="S52" s="89"/>
      <c r="T52" s="89"/>
      <c r="U52" s="89"/>
      <c r="V52" s="89"/>
    </row>
    <row r="53" spans="1:22" x14ac:dyDescent="0.25">
      <c r="A53" s="82">
        <f t="shared" si="1"/>
        <v>44969</v>
      </c>
      <c r="B53" s="87"/>
      <c r="C53" s="87"/>
      <c r="D53" s="87"/>
      <c r="E53" s="87"/>
      <c r="F53" s="87"/>
      <c r="G53" s="87"/>
      <c r="H53" s="88">
        <f t="shared" si="0"/>
        <v>0</v>
      </c>
      <c r="I53" s="89"/>
      <c r="J53" s="89"/>
      <c r="K53" s="89"/>
      <c r="L53" s="89"/>
      <c r="M53" s="89"/>
      <c r="N53" s="89"/>
      <c r="O53" s="89"/>
      <c r="P53" s="89"/>
      <c r="Q53" s="89"/>
      <c r="R53" s="89"/>
      <c r="S53" s="89"/>
      <c r="T53" s="89"/>
      <c r="U53" s="89"/>
      <c r="V53" s="89"/>
    </row>
    <row r="54" spans="1:22" x14ac:dyDescent="0.25">
      <c r="A54" s="82">
        <f t="shared" si="1"/>
        <v>44970</v>
      </c>
      <c r="B54" s="87"/>
      <c r="C54" s="87"/>
      <c r="D54" s="87"/>
      <c r="E54" s="87"/>
      <c r="F54" s="87"/>
      <c r="G54" s="87"/>
      <c r="H54" s="88">
        <f t="shared" si="0"/>
        <v>0</v>
      </c>
      <c r="I54" s="89"/>
      <c r="J54" s="89"/>
      <c r="K54" s="89"/>
      <c r="L54" s="89"/>
      <c r="M54" s="89"/>
      <c r="N54" s="89"/>
      <c r="O54" s="89"/>
      <c r="P54" s="89"/>
      <c r="Q54" s="89"/>
      <c r="R54" s="89"/>
      <c r="S54" s="89"/>
      <c r="T54" s="89"/>
      <c r="U54" s="89"/>
      <c r="V54" s="89"/>
    </row>
    <row r="55" spans="1:22" x14ac:dyDescent="0.25">
      <c r="A55" s="82">
        <f t="shared" si="1"/>
        <v>44971</v>
      </c>
      <c r="B55" s="87"/>
      <c r="C55" s="87"/>
      <c r="D55" s="87"/>
      <c r="E55" s="87"/>
      <c r="F55" s="87"/>
      <c r="G55" s="87"/>
      <c r="H55" s="88">
        <f t="shared" si="0"/>
        <v>0</v>
      </c>
      <c r="I55" s="89"/>
      <c r="J55" s="89"/>
      <c r="K55" s="89"/>
      <c r="L55" s="89"/>
      <c r="M55" s="89"/>
      <c r="N55" s="89"/>
      <c r="O55" s="89"/>
      <c r="P55" s="89"/>
      <c r="Q55" s="89"/>
      <c r="R55" s="89"/>
      <c r="S55" s="89"/>
      <c r="T55" s="89"/>
      <c r="U55" s="89"/>
      <c r="V55" s="89"/>
    </row>
    <row r="56" spans="1:22" x14ac:dyDescent="0.25">
      <c r="A56" s="82">
        <f t="shared" si="1"/>
        <v>44972</v>
      </c>
      <c r="B56" s="87"/>
      <c r="C56" s="87"/>
      <c r="D56" s="87"/>
      <c r="E56" s="87"/>
      <c r="F56" s="87"/>
      <c r="G56" s="87"/>
      <c r="H56" s="88">
        <f t="shared" si="0"/>
        <v>0</v>
      </c>
      <c r="I56" s="89"/>
      <c r="J56" s="89"/>
      <c r="K56" s="89"/>
      <c r="L56" s="89"/>
      <c r="M56" s="89"/>
      <c r="N56" s="89"/>
      <c r="O56" s="89"/>
      <c r="P56" s="89"/>
      <c r="Q56" s="89"/>
      <c r="R56" s="89"/>
      <c r="S56" s="89"/>
      <c r="T56" s="89"/>
      <c r="U56" s="89"/>
      <c r="V56" s="89"/>
    </row>
    <row r="57" spans="1:22" x14ac:dyDescent="0.25">
      <c r="A57" s="82">
        <f t="shared" si="1"/>
        <v>44973</v>
      </c>
      <c r="B57" s="87"/>
      <c r="C57" s="87"/>
      <c r="D57" s="87"/>
      <c r="E57" s="87"/>
      <c r="F57" s="87"/>
      <c r="G57" s="87"/>
      <c r="H57" s="88">
        <f t="shared" si="0"/>
        <v>0</v>
      </c>
      <c r="I57" s="89"/>
      <c r="J57" s="89"/>
      <c r="K57" s="89"/>
      <c r="L57" s="89"/>
      <c r="M57" s="89"/>
      <c r="N57" s="89"/>
      <c r="O57" s="89"/>
      <c r="P57" s="89"/>
      <c r="Q57" s="89"/>
      <c r="R57" s="89"/>
      <c r="S57" s="89"/>
      <c r="T57" s="89"/>
      <c r="U57" s="89"/>
      <c r="V57" s="89"/>
    </row>
    <row r="58" spans="1:22" x14ac:dyDescent="0.25">
      <c r="A58" s="82">
        <f t="shared" si="1"/>
        <v>44974</v>
      </c>
      <c r="B58" s="87"/>
      <c r="C58" s="87"/>
      <c r="D58" s="87"/>
      <c r="E58" s="87"/>
      <c r="F58" s="87"/>
      <c r="G58" s="87"/>
      <c r="H58" s="88">
        <f t="shared" si="0"/>
        <v>0</v>
      </c>
      <c r="I58" s="89"/>
      <c r="J58" s="89"/>
      <c r="K58" s="89"/>
      <c r="L58" s="89"/>
      <c r="M58" s="89"/>
      <c r="N58" s="89"/>
      <c r="O58" s="89"/>
      <c r="P58" s="89"/>
      <c r="Q58" s="89"/>
      <c r="R58" s="89"/>
      <c r="S58" s="89"/>
      <c r="T58" s="89"/>
      <c r="U58" s="89"/>
      <c r="V58" s="89"/>
    </row>
    <row r="59" spans="1:22" x14ac:dyDescent="0.25">
      <c r="A59" s="82">
        <f t="shared" si="1"/>
        <v>44975</v>
      </c>
      <c r="B59" s="87"/>
      <c r="C59" s="87"/>
      <c r="D59" s="87"/>
      <c r="E59" s="87"/>
      <c r="F59" s="87"/>
      <c r="G59" s="87"/>
      <c r="H59" s="88">
        <f t="shared" si="0"/>
        <v>0</v>
      </c>
      <c r="I59" s="89"/>
      <c r="J59" s="89"/>
      <c r="K59" s="89"/>
      <c r="L59" s="89"/>
      <c r="M59" s="89"/>
      <c r="N59" s="89"/>
      <c r="O59" s="89"/>
      <c r="P59" s="89"/>
      <c r="Q59" s="89"/>
      <c r="R59" s="89"/>
      <c r="S59" s="89"/>
      <c r="T59" s="89"/>
      <c r="U59" s="89"/>
      <c r="V59" s="89"/>
    </row>
    <row r="60" spans="1:22" x14ac:dyDescent="0.25">
      <c r="A60" s="82">
        <f t="shared" si="1"/>
        <v>44976</v>
      </c>
      <c r="B60" s="87"/>
      <c r="C60" s="87"/>
      <c r="D60" s="87"/>
      <c r="E60" s="87"/>
      <c r="F60" s="87"/>
      <c r="G60" s="87"/>
      <c r="H60" s="88">
        <f t="shared" si="0"/>
        <v>0</v>
      </c>
      <c r="I60" s="89"/>
      <c r="J60" s="89"/>
      <c r="K60" s="89"/>
      <c r="L60" s="89"/>
      <c r="M60" s="89"/>
      <c r="N60" s="89"/>
      <c r="O60" s="89"/>
      <c r="P60" s="89"/>
      <c r="Q60" s="89"/>
      <c r="R60" s="89"/>
      <c r="S60" s="89"/>
      <c r="T60" s="89"/>
      <c r="U60" s="89"/>
      <c r="V60" s="89"/>
    </row>
    <row r="61" spans="1:22" x14ac:dyDescent="0.25">
      <c r="A61" s="82">
        <f t="shared" si="1"/>
        <v>44977</v>
      </c>
      <c r="B61" s="87"/>
      <c r="C61" s="87"/>
      <c r="D61" s="87"/>
      <c r="E61" s="87"/>
      <c r="F61" s="87"/>
      <c r="G61" s="87"/>
      <c r="H61" s="88">
        <f t="shared" si="0"/>
        <v>0</v>
      </c>
      <c r="I61" s="89"/>
      <c r="J61" s="89"/>
      <c r="K61" s="89"/>
      <c r="L61" s="89"/>
      <c r="M61" s="89"/>
      <c r="N61" s="89"/>
      <c r="O61" s="89"/>
      <c r="P61" s="89"/>
      <c r="Q61" s="89"/>
      <c r="R61" s="89"/>
      <c r="S61" s="89"/>
      <c r="T61" s="89"/>
      <c r="U61" s="89"/>
      <c r="V61" s="89"/>
    </row>
    <row r="62" spans="1:22" x14ac:dyDescent="0.25">
      <c r="A62" s="82">
        <f t="shared" si="1"/>
        <v>44978</v>
      </c>
      <c r="B62" s="87"/>
      <c r="C62" s="87"/>
      <c r="D62" s="87"/>
      <c r="E62" s="87"/>
      <c r="F62" s="87"/>
      <c r="G62" s="87"/>
      <c r="H62" s="88">
        <f t="shared" si="0"/>
        <v>0</v>
      </c>
      <c r="I62" s="89"/>
      <c r="J62" s="89"/>
      <c r="K62" s="89"/>
      <c r="L62" s="89"/>
      <c r="M62" s="89"/>
      <c r="N62" s="89"/>
      <c r="O62" s="89"/>
      <c r="P62" s="89"/>
      <c r="Q62" s="89"/>
      <c r="R62" s="89"/>
      <c r="S62" s="89"/>
      <c r="T62" s="89"/>
      <c r="U62" s="89"/>
      <c r="V62" s="89"/>
    </row>
    <row r="63" spans="1:22" x14ac:dyDescent="0.25">
      <c r="A63" s="82">
        <f t="shared" si="1"/>
        <v>44979</v>
      </c>
      <c r="B63" s="87"/>
      <c r="C63" s="87"/>
      <c r="D63" s="87"/>
      <c r="E63" s="87"/>
      <c r="F63" s="87"/>
      <c r="G63" s="87"/>
      <c r="H63" s="88">
        <f t="shared" si="0"/>
        <v>0</v>
      </c>
      <c r="I63" s="89"/>
      <c r="J63" s="89"/>
      <c r="K63" s="89"/>
      <c r="L63" s="89"/>
      <c r="M63" s="89"/>
      <c r="N63" s="89"/>
      <c r="O63" s="89"/>
      <c r="P63" s="89"/>
      <c r="Q63" s="89"/>
      <c r="R63" s="89"/>
      <c r="S63" s="89"/>
      <c r="T63" s="89"/>
      <c r="U63" s="89"/>
      <c r="V63" s="89"/>
    </row>
    <row r="64" spans="1:22" x14ac:dyDescent="0.25">
      <c r="A64" s="82">
        <f t="shared" si="1"/>
        <v>44980</v>
      </c>
      <c r="B64" s="87"/>
      <c r="C64" s="87"/>
      <c r="D64" s="87"/>
      <c r="E64" s="87"/>
      <c r="F64" s="87"/>
      <c r="G64" s="87"/>
      <c r="H64" s="88">
        <f t="shared" si="0"/>
        <v>0</v>
      </c>
      <c r="I64" s="89"/>
      <c r="J64" s="89"/>
      <c r="K64" s="89"/>
      <c r="L64" s="89"/>
      <c r="M64" s="89"/>
      <c r="N64" s="89"/>
      <c r="O64" s="89"/>
      <c r="P64" s="89"/>
      <c r="Q64" s="89"/>
      <c r="R64" s="89"/>
      <c r="S64" s="89"/>
      <c r="T64" s="89"/>
      <c r="U64" s="89"/>
      <c r="V64" s="89"/>
    </row>
    <row r="65" spans="1:22" x14ac:dyDescent="0.25">
      <c r="A65" s="82">
        <f t="shared" si="1"/>
        <v>44981</v>
      </c>
      <c r="B65" s="87"/>
      <c r="C65" s="87"/>
      <c r="D65" s="87"/>
      <c r="E65" s="87"/>
      <c r="F65" s="87"/>
      <c r="G65" s="87"/>
      <c r="H65" s="88">
        <f t="shared" si="0"/>
        <v>0</v>
      </c>
      <c r="I65" s="89"/>
      <c r="J65" s="89"/>
      <c r="K65" s="89"/>
      <c r="L65" s="89"/>
      <c r="M65" s="89"/>
      <c r="N65" s="89"/>
      <c r="O65" s="89"/>
      <c r="P65" s="89"/>
      <c r="Q65" s="89"/>
      <c r="R65" s="89"/>
      <c r="S65" s="89"/>
      <c r="T65" s="89"/>
      <c r="U65" s="89"/>
      <c r="V65" s="89"/>
    </row>
    <row r="66" spans="1:22" x14ac:dyDescent="0.25">
      <c r="A66" s="82">
        <f t="shared" si="1"/>
        <v>44982</v>
      </c>
      <c r="B66" s="87"/>
      <c r="C66" s="87"/>
      <c r="D66" s="87"/>
      <c r="E66" s="87"/>
      <c r="F66" s="87"/>
      <c r="G66" s="87"/>
      <c r="H66" s="88">
        <f t="shared" si="0"/>
        <v>0</v>
      </c>
      <c r="I66" s="89"/>
      <c r="J66" s="89"/>
      <c r="K66" s="89"/>
      <c r="L66" s="89"/>
      <c r="M66" s="89"/>
      <c r="N66" s="89"/>
      <c r="O66" s="89"/>
      <c r="P66" s="89"/>
      <c r="Q66" s="89"/>
      <c r="R66" s="89"/>
      <c r="S66" s="89"/>
      <c r="T66" s="89"/>
      <c r="U66" s="89"/>
      <c r="V66" s="89"/>
    </row>
    <row r="67" spans="1:22" x14ac:dyDescent="0.25">
      <c r="A67" s="82">
        <f t="shared" si="1"/>
        <v>44983</v>
      </c>
      <c r="B67" s="87"/>
      <c r="C67" s="87"/>
      <c r="D67" s="87"/>
      <c r="E67" s="87"/>
      <c r="F67" s="87"/>
      <c r="G67" s="87"/>
      <c r="H67" s="88">
        <f t="shared" si="0"/>
        <v>0</v>
      </c>
      <c r="I67" s="89"/>
      <c r="J67" s="89"/>
      <c r="K67" s="89"/>
      <c r="L67" s="89"/>
      <c r="M67" s="89"/>
      <c r="N67" s="89"/>
      <c r="O67" s="89"/>
      <c r="P67" s="89"/>
      <c r="Q67" s="89"/>
      <c r="R67" s="89"/>
      <c r="S67" s="89"/>
      <c r="T67" s="89"/>
      <c r="U67" s="89"/>
      <c r="V67" s="89"/>
    </row>
    <row r="68" spans="1:22" x14ac:dyDescent="0.25">
      <c r="A68" s="82">
        <f t="shared" si="1"/>
        <v>44984</v>
      </c>
      <c r="B68" s="87"/>
      <c r="C68" s="87"/>
      <c r="D68" s="87"/>
      <c r="E68" s="87"/>
      <c r="F68" s="87"/>
      <c r="G68" s="87"/>
      <c r="H68" s="88">
        <f t="shared" si="0"/>
        <v>0</v>
      </c>
      <c r="I68" s="89"/>
      <c r="J68" s="89"/>
      <c r="K68" s="89"/>
      <c r="L68" s="89"/>
      <c r="M68" s="89"/>
      <c r="N68" s="89"/>
      <c r="O68" s="89"/>
      <c r="P68" s="89"/>
      <c r="Q68" s="89"/>
      <c r="R68" s="89"/>
      <c r="S68" s="89"/>
      <c r="T68" s="89"/>
      <c r="U68" s="89"/>
      <c r="V68" s="89"/>
    </row>
    <row r="69" spans="1:22" x14ac:dyDescent="0.25">
      <c r="A69" s="82">
        <f t="shared" si="1"/>
        <v>44985</v>
      </c>
      <c r="B69" s="87"/>
      <c r="C69" s="87"/>
      <c r="D69" s="87"/>
      <c r="E69" s="87"/>
      <c r="F69" s="87"/>
      <c r="G69" s="87"/>
      <c r="H69" s="88">
        <f t="shared" si="0"/>
        <v>0</v>
      </c>
      <c r="I69" s="89"/>
      <c r="J69" s="89"/>
      <c r="K69" s="89"/>
      <c r="L69" s="89"/>
      <c r="M69" s="89"/>
      <c r="N69" s="89"/>
      <c r="O69" s="89"/>
      <c r="P69" s="89"/>
      <c r="Q69" s="89"/>
      <c r="R69" s="89"/>
      <c r="S69" s="89"/>
      <c r="T69" s="89"/>
      <c r="U69" s="89"/>
      <c r="V69" s="89"/>
    </row>
    <row r="70" spans="1:22" x14ac:dyDescent="0.25">
      <c r="A70" s="82">
        <f t="shared" si="1"/>
        <v>44986</v>
      </c>
      <c r="B70" s="87"/>
      <c r="C70" s="87"/>
      <c r="D70" s="87"/>
      <c r="E70" s="87"/>
      <c r="F70" s="87"/>
      <c r="G70" s="87"/>
      <c r="H70" s="88">
        <f t="shared" si="0"/>
        <v>0</v>
      </c>
      <c r="I70" s="89"/>
      <c r="J70" s="89"/>
      <c r="K70" s="89"/>
      <c r="L70" s="89"/>
      <c r="M70" s="89"/>
      <c r="N70" s="89"/>
      <c r="O70" s="89"/>
      <c r="P70" s="89"/>
      <c r="Q70" s="89"/>
      <c r="R70" s="89"/>
      <c r="S70" s="89"/>
      <c r="T70" s="89"/>
      <c r="U70" s="89"/>
      <c r="V70" s="89"/>
    </row>
    <row r="71" spans="1:22" x14ac:dyDescent="0.25">
      <c r="A71" s="82">
        <f t="shared" si="1"/>
        <v>44987</v>
      </c>
      <c r="B71" s="87"/>
      <c r="C71" s="87"/>
      <c r="D71" s="87"/>
      <c r="E71" s="87"/>
      <c r="F71" s="87"/>
      <c r="G71" s="87"/>
      <c r="H71" s="88">
        <f t="shared" si="0"/>
        <v>0</v>
      </c>
      <c r="I71" s="89"/>
      <c r="J71" s="89"/>
      <c r="K71" s="89"/>
      <c r="L71" s="89"/>
      <c r="M71" s="89"/>
      <c r="N71" s="89"/>
      <c r="O71" s="89"/>
      <c r="P71" s="89"/>
      <c r="Q71" s="89"/>
      <c r="R71" s="89"/>
      <c r="S71" s="89"/>
      <c r="T71" s="89"/>
      <c r="U71" s="89"/>
      <c r="V71" s="89"/>
    </row>
    <row r="72" spans="1:22" x14ac:dyDescent="0.25">
      <c r="A72" s="82">
        <f t="shared" si="1"/>
        <v>44988</v>
      </c>
      <c r="B72" s="87"/>
      <c r="C72" s="87"/>
      <c r="D72" s="87"/>
      <c r="E72" s="87"/>
      <c r="F72" s="87"/>
      <c r="G72" s="87"/>
      <c r="H72" s="88">
        <f t="shared" si="0"/>
        <v>0</v>
      </c>
      <c r="I72" s="89"/>
      <c r="J72" s="89"/>
      <c r="K72" s="89"/>
      <c r="L72" s="89"/>
      <c r="M72" s="89"/>
      <c r="N72" s="89"/>
      <c r="O72" s="89"/>
      <c r="P72" s="89"/>
      <c r="Q72" s="89"/>
      <c r="R72" s="89"/>
      <c r="S72" s="89"/>
      <c r="T72" s="89"/>
      <c r="U72" s="89"/>
      <c r="V72" s="89"/>
    </row>
    <row r="73" spans="1:22" x14ac:dyDescent="0.25">
      <c r="A73" s="82">
        <f t="shared" si="1"/>
        <v>44989</v>
      </c>
      <c r="B73" s="87"/>
      <c r="C73" s="87"/>
      <c r="D73" s="87"/>
      <c r="E73" s="87"/>
      <c r="F73" s="87"/>
      <c r="G73" s="87"/>
      <c r="H73" s="88">
        <f t="shared" si="0"/>
        <v>0</v>
      </c>
      <c r="I73" s="89"/>
      <c r="J73" s="89"/>
      <c r="K73" s="89"/>
      <c r="L73" s="89"/>
      <c r="M73" s="89"/>
      <c r="N73" s="89"/>
      <c r="O73" s="89"/>
      <c r="P73" s="89"/>
      <c r="Q73" s="89"/>
      <c r="R73" s="89"/>
      <c r="S73" s="89"/>
      <c r="T73" s="89"/>
      <c r="U73" s="89"/>
      <c r="V73" s="89"/>
    </row>
    <row r="74" spans="1:22" x14ac:dyDescent="0.25">
      <c r="A74" s="82">
        <f t="shared" si="1"/>
        <v>44990</v>
      </c>
      <c r="B74" s="87"/>
      <c r="C74" s="87"/>
      <c r="D74" s="87"/>
      <c r="E74" s="87"/>
      <c r="F74" s="87"/>
      <c r="G74" s="87"/>
      <c r="H74" s="88">
        <f t="shared" si="0"/>
        <v>0</v>
      </c>
      <c r="I74" s="89"/>
      <c r="J74" s="89"/>
      <c r="K74" s="89"/>
      <c r="L74" s="89"/>
      <c r="M74" s="89"/>
      <c r="N74" s="89"/>
      <c r="O74" s="89"/>
      <c r="P74" s="89"/>
      <c r="Q74" s="89"/>
      <c r="R74" s="89"/>
      <c r="S74" s="89"/>
      <c r="T74" s="89"/>
      <c r="U74" s="89"/>
      <c r="V74" s="89"/>
    </row>
    <row r="75" spans="1:22" x14ac:dyDescent="0.25">
      <c r="A75" s="82">
        <f t="shared" si="1"/>
        <v>44991</v>
      </c>
      <c r="B75" s="87"/>
      <c r="C75" s="87"/>
      <c r="D75" s="87"/>
      <c r="E75" s="87"/>
      <c r="F75" s="87"/>
      <c r="G75" s="87"/>
      <c r="H75" s="88">
        <f t="shared" si="0"/>
        <v>0</v>
      </c>
      <c r="I75" s="89"/>
      <c r="J75" s="89"/>
      <c r="K75" s="89"/>
      <c r="L75" s="89"/>
      <c r="M75" s="89"/>
      <c r="N75" s="89"/>
      <c r="O75" s="89"/>
      <c r="P75" s="89"/>
      <c r="Q75" s="89"/>
      <c r="R75" s="89"/>
      <c r="S75" s="89"/>
      <c r="T75" s="89"/>
      <c r="U75" s="89"/>
      <c r="V75" s="89"/>
    </row>
    <row r="76" spans="1:22" x14ac:dyDescent="0.25">
      <c r="A76" s="82">
        <f t="shared" si="1"/>
        <v>44992</v>
      </c>
      <c r="B76" s="87"/>
      <c r="C76" s="87"/>
      <c r="D76" s="87"/>
      <c r="E76" s="87"/>
      <c r="F76" s="87"/>
      <c r="G76" s="87"/>
      <c r="H76" s="88">
        <f t="shared" ref="H76:H139" si="2">SUMIF($I$9:$XFD$9,$J$9,I76:XFD76)</f>
        <v>0</v>
      </c>
      <c r="I76" s="89"/>
      <c r="J76" s="89"/>
      <c r="K76" s="89"/>
      <c r="L76" s="89"/>
      <c r="M76" s="89"/>
      <c r="N76" s="89"/>
      <c r="O76" s="89"/>
      <c r="P76" s="89"/>
      <c r="Q76" s="89"/>
      <c r="R76" s="89"/>
      <c r="S76" s="89"/>
      <c r="T76" s="89"/>
      <c r="U76" s="89"/>
      <c r="V76" s="89"/>
    </row>
    <row r="77" spans="1:22" x14ac:dyDescent="0.25">
      <c r="A77" s="82">
        <f t="shared" ref="A77:A140" si="3">A76+1</f>
        <v>44993</v>
      </c>
      <c r="B77" s="87"/>
      <c r="C77" s="87"/>
      <c r="D77" s="87"/>
      <c r="E77" s="87"/>
      <c r="F77" s="87"/>
      <c r="G77" s="87"/>
      <c r="H77" s="88">
        <f t="shared" si="2"/>
        <v>0</v>
      </c>
      <c r="I77" s="89"/>
      <c r="J77" s="89"/>
      <c r="K77" s="89"/>
      <c r="L77" s="89"/>
      <c r="M77" s="89"/>
      <c r="N77" s="89"/>
      <c r="O77" s="89"/>
      <c r="P77" s="89"/>
      <c r="Q77" s="89"/>
      <c r="R77" s="89"/>
      <c r="S77" s="89"/>
      <c r="T77" s="89"/>
      <c r="U77" s="89"/>
      <c r="V77" s="89"/>
    </row>
    <row r="78" spans="1:22" x14ac:dyDescent="0.25">
      <c r="A78" s="82">
        <f t="shared" si="3"/>
        <v>44994</v>
      </c>
      <c r="B78" s="87"/>
      <c r="C78" s="87"/>
      <c r="D78" s="87"/>
      <c r="E78" s="87"/>
      <c r="F78" s="87"/>
      <c r="G78" s="87"/>
      <c r="H78" s="88">
        <f t="shared" si="2"/>
        <v>0</v>
      </c>
      <c r="I78" s="89"/>
      <c r="J78" s="89"/>
      <c r="K78" s="89"/>
      <c r="L78" s="89"/>
      <c r="M78" s="89"/>
      <c r="N78" s="89"/>
      <c r="O78" s="89"/>
      <c r="P78" s="89"/>
      <c r="Q78" s="89"/>
      <c r="R78" s="89"/>
      <c r="S78" s="89"/>
      <c r="T78" s="89"/>
      <c r="U78" s="89"/>
      <c r="V78" s="89"/>
    </row>
    <row r="79" spans="1:22" x14ac:dyDescent="0.25">
      <c r="A79" s="82">
        <f t="shared" si="3"/>
        <v>44995</v>
      </c>
      <c r="B79" s="87"/>
      <c r="C79" s="87"/>
      <c r="D79" s="87"/>
      <c r="E79" s="87"/>
      <c r="F79" s="87"/>
      <c r="G79" s="87"/>
      <c r="H79" s="88">
        <f t="shared" si="2"/>
        <v>0</v>
      </c>
      <c r="I79" s="89"/>
      <c r="J79" s="89"/>
      <c r="K79" s="89"/>
      <c r="L79" s="89"/>
      <c r="M79" s="89"/>
      <c r="N79" s="89"/>
      <c r="O79" s="89"/>
      <c r="P79" s="89"/>
      <c r="Q79" s="89"/>
      <c r="R79" s="89"/>
      <c r="S79" s="89"/>
      <c r="T79" s="89"/>
      <c r="U79" s="89"/>
      <c r="V79" s="89"/>
    </row>
    <row r="80" spans="1:22" x14ac:dyDescent="0.25">
      <c r="A80" s="82">
        <f t="shared" si="3"/>
        <v>44996</v>
      </c>
      <c r="B80" s="87"/>
      <c r="C80" s="87"/>
      <c r="D80" s="87"/>
      <c r="E80" s="87"/>
      <c r="F80" s="87"/>
      <c r="G80" s="87"/>
      <c r="H80" s="88">
        <f t="shared" si="2"/>
        <v>0</v>
      </c>
      <c r="I80" s="89"/>
      <c r="J80" s="89"/>
      <c r="K80" s="89"/>
      <c r="L80" s="89"/>
      <c r="M80" s="89"/>
      <c r="N80" s="89"/>
      <c r="O80" s="89"/>
      <c r="P80" s="89"/>
      <c r="Q80" s="89"/>
      <c r="R80" s="89"/>
      <c r="S80" s="89"/>
      <c r="T80" s="89"/>
      <c r="U80" s="89"/>
      <c r="V80" s="89"/>
    </row>
    <row r="81" spans="1:22" x14ac:dyDescent="0.25">
      <c r="A81" s="82">
        <f t="shared" si="3"/>
        <v>44997</v>
      </c>
      <c r="B81" s="87"/>
      <c r="C81" s="87"/>
      <c r="D81" s="87"/>
      <c r="E81" s="87"/>
      <c r="F81" s="87"/>
      <c r="G81" s="87"/>
      <c r="H81" s="88">
        <f t="shared" si="2"/>
        <v>0</v>
      </c>
      <c r="I81" s="89"/>
      <c r="J81" s="89"/>
      <c r="K81" s="89"/>
      <c r="L81" s="89"/>
      <c r="M81" s="89"/>
      <c r="N81" s="89"/>
      <c r="O81" s="89"/>
      <c r="P81" s="89"/>
      <c r="Q81" s="89"/>
      <c r="R81" s="89"/>
      <c r="S81" s="89"/>
      <c r="T81" s="89"/>
      <c r="U81" s="89"/>
      <c r="V81" s="89"/>
    </row>
    <row r="82" spans="1:22" x14ac:dyDescent="0.25">
      <c r="A82" s="82">
        <f t="shared" si="3"/>
        <v>44998</v>
      </c>
      <c r="B82" s="87"/>
      <c r="C82" s="87"/>
      <c r="D82" s="87"/>
      <c r="E82" s="87"/>
      <c r="F82" s="87"/>
      <c r="G82" s="87"/>
      <c r="H82" s="88">
        <f t="shared" si="2"/>
        <v>0</v>
      </c>
      <c r="I82" s="89"/>
      <c r="J82" s="89"/>
      <c r="K82" s="89"/>
      <c r="L82" s="89"/>
      <c r="M82" s="89"/>
      <c r="N82" s="89"/>
      <c r="O82" s="89"/>
      <c r="P82" s="89"/>
      <c r="Q82" s="89"/>
      <c r="R82" s="89"/>
      <c r="S82" s="89"/>
      <c r="T82" s="89"/>
      <c r="U82" s="89"/>
      <c r="V82" s="89"/>
    </row>
    <row r="83" spans="1:22" x14ac:dyDescent="0.25">
      <c r="A83" s="82">
        <f t="shared" si="3"/>
        <v>44999</v>
      </c>
      <c r="B83" s="87"/>
      <c r="C83" s="87"/>
      <c r="D83" s="87"/>
      <c r="E83" s="87"/>
      <c r="F83" s="87"/>
      <c r="G83" s="87"/>
      <c r="H83" s="88">
        <f t="shared" si="2"/>
        <v>0</v>
      </c>
      <c r="I83" s="89"/>
      <c r="J83" s="89"/>
      <c r="K83" s="89"/>
      <c r="L83" s="89"/>
      <c r="M83" s="89"/>
      <c r="N83" s="89"/>
      <c r="O83" s="89"/>
      <c r="P83" s="89"/>
      <c r="Q83" s="89"/>
      <c r="R83" s="89"/>
      <c r="S83" s="89"/>
      <c r="T83" s="89"/>
      <c r="U83" s="89"/>
      <c r="V83" s="89"/>
    </row>
    <row r="84" spans="1:22" x14ac:dyDescent="0.25">
      <c r="A84" s="82">
        <f t="shared" si="3"/>
        <v>45000</v>
      </c>
      <c r="B84" s="87"/>
      <c r="C84" s="87"/>
      <c r="D84" s="87"/>
      <c r="E84" s="87"/>
      <c r="F84" s="87"/>
      <c r="G84" s="87"/>
      <c r="H84" s="88">
        <f t="shared" si="2"/>
        <v>0</v>
      </c>
      <c r="I84" s="89"/>
      <c r="J84" s="89"/>
      <c r="K84" s="89"/>
      <c r="L84" s="89"/>
      <c r="M84" s="89"/>
      <c r="N84" s="89"/>
      <c r="O84" s="89"/>
      <c r="P84" s="89"/>
      <c r="Q84" s="89"/>
      <c r="R84" s="89"/>
      <c r="S84" s="89"/>
      <c r="T84" s="89"/>
      <c r="U84" s="89"/>
      <c r="V84" s="89"/>
    </row>
    <row r="85" spans="1:22" x14ac:dyDescent="0.25">
      <c r="A85" s="82">
        <f t="shared" si="3"/>
        <v>45001</v>
      </c>
      <c r="B85" s="87"/>
      <c r="C85" s="87"/>
      <c r="D85" s="87"/>
      <c r="E85" s="87"/>
      <c r="F85" s="87"/>
      <c r="G85" s="87"/>
      <c r="H85" s="88">
        <f t="shared" si="2"/>
        <v>0</v>
      </c>
      <c r="I85" s="89"/>
      <c r="J85" s="89"/>
      <c r="K85" s="89"/>
      <c r="L85" s="89"/>
      <c r="M85" s="89"/>
      <c r="N85" s="89"/>
      <c r="O85" s="89"/>
      <c r="P85" s="89"/>
      <c r="Q85" s="89"/>
      <c r="R85" s="89"/>
      <c r="S85" s="89"/>
      <c r="T85" s="89"/>
      <c r="U85" s="89"/>
      <c r="V85" s="89"/>
    </row>
    <row r="86" spans="1:22" x14ac:dyDescent="0.25">
      <c r="A86" s="82">
        <f t="shared" si="3"/>
        <v>45002</v>
      </c>
      <c r="B86" s="87"/>
      <c r="C86" s="87"/>
      <c r="D86" s="87"/>
      <c r="E86" s="87"/>
      <c r="F86" s="87"/>
      <c r="G86" s="87"/>
      <c r="H86" s="88">
        <f t="shared" si="2"/>
        <v>0</v>
      </c>
      <c r="I86" s="89"/>
      <c r="J86" s="89"/>
      <c r="K86" s="89"/>
      <c r="L86" s="89"/>
      <c r="M86" s="89"/>
      <c r="N86" s="89"/>
      <c r="O86" s="89"/>
      <c r="P86" s="89"/>
      <c r="Q86" s="89"/>
      <c r="R86" s="89"/>
      <c r="S86" s="89"/>
      <c r="T86" s="89"/>
      <c r="U86" s="89"/>
      <c r="V86" s="89"/>
    </row>
    <row r="87" spans="1:22" x14ac:dyDescent="0.25">
      <c r="A87" s="82">
        <f t="shared" si="3"/>
        <v>45003</v>
      </c>
      <c r="B87" s="87"/>
      <c r="C87" s="87"/>
      <c r="D87" s="87"/>
      <c r="E87" s="87"/>
      <c r="F87" s="87"/>
      <c r="G87" s="87"/>
      <c r="H87" s="88">
        <f t="shared" si="2"/>
        <v>0</v>
      </c>
      <c r="I87" s="89"/>
      <c r="J87" s="89"/>
      <c r="K87" s="89"/>
      <c r="L87" s="89"/>
      <c r="M87" s="89"/>
      <c r="N87" s="89"/>
      <c r="O87" s="89"/>
      <c r="P87" s="89"/>
      <c r="Q87" s="89"/>
      <c r="R87" s="89"/>
      <c r="S87" s="89"/>
      <c r="T87" s="89"/>
      <c r="U87" s="89"/>
      <c r="V87" s="89"/>
    </row>
    <row r="88" spans="1:22" x14ac:dyDescent="0.25">
      <c r="A88" s="82">
        <f t="shared" si="3"/>
        <v>45004</v>
      </c>
      <c r="B88" s="87"/>
      <c r="C88" s="87"/>
      <c r="D88" s="87"/>
      <c r="E88" s="87"/>
      <c r="F88" s="87"/>
      <c r="G88" s="87"/>
      <c r="H88" s="88">
        <f t="shared" si="2"/>
        <v>0</v>
      </c>
      <c r="I88" s="89"/>
      <c r="J88" s="89"/>
      <c r="K88" s="89"/>
      <c r="L88" s="89"/>
      <c r="M88" s="89"/>
      <c r="N88" s="89"/>
      <c r="O88" s="89"/>
      <c r="P88" s="89"/>
      <c r="Q88" s="89"/>
      <c r="R88" s="89"/>
      <c r="S88" s="89"/>
      <c r="T88" s="89"/>
      <c r="U88" s="89"/>
      <c r="V88" s="89"/>
    </row>
    <row r="89" spans="1:22" x14ac:dyDescent="0.25">
      <c r="A89" s="82">
        <f t="shared" si="3"/>
        <v>45005</v>
      </c>
      <c r="B89" s="87"/>
      <c r="C89" s="87"/>
      <c r="D89" s="87"/>
      <c r="E89" s="87"/>
      <c r="F89" s="87"/>
      <c r="G89" s="87"/>
      <c r="H89" s="88">
        <f t="shared" si="2"/>
        <v>0</v>
      </c>
      <c r="I89" s="89"/>
      <c r="J89" s="89"/>
      <c r="K89" s="89"/>
      <c r="L89" s="89"/>
      <c r="M89" s="89"/>
      <c r="N89" s="89"/>
      <c r="O89" s="89"/>
      <c r="P89" s="89"/>
      <c r="Q89" s="89"/>
      <c r="R89" s="89"/>
      <c r="S89" s="89"/>
      <c r="T89" s="89"/>
      <c r="U89" s="89"/>
      <c r="V89" s="89"/>
    </row>
    <row r="90" spans="1:22" x14ac:dyDescent="0.25">
      <c r="A90" s="82">
        <f t="shared" si="3"/>
        <v>45006</v>
      </c>
      <c r="B90" s="87"/>
      <c r="C90" s="87"/>
      <c r="D90" s="87"/>
      <c r="E90" s="87"/>
      <c r="F90" s="87"/>
      <c r="G90" s="87"/>
      <c r="H90" s="88">
        <f t="shared" si="2"/>
        <v>0</v>
      </c>
      <c r="I90" s="89"/>
      <c r="J90" s="89"/>
      <c r="K90" s="89"/>
      <c r="L90" s="89"/>
      <c r="M90" s="89"/>
      <c r="N90" s="89"/>
      <c r="O90" s="89"/>
      <c r="P90" s="89"/>
      <c r="Q90" s="89"/>
      <c r="R90" s="89"/>
      <c r="S90" s="89"/>
      <c r="T90" s="89"/>
      <c r="U90" s="89"/>
      <c r="V90" s="89"/>
    </row>
    <row r="91" spans="1:22" x14ac:dyDescent="0.25">
      <c r="A91" s="82">
        <f t="shared" si="3"/>
        <v>45007</v>
      </c>
      <c r="B91" s="87"/>
      <c r="C91" s="87"/>
      <c r="D91" s="87"/>
      <c r="E91" s="87"/>
      <c r="F91" s="87"/>
      <c r="G91" s="87"/>
      <c r="H91" s="88">
        <f t="shared" si="2"/>
        <v>0</v>
      </c>
      <c r="I91" s="89"/>
      <c r="J91" s="89"/>
      <c r="K91" s="89"/>
      <c r="L91" s="89"/>
      <c r="M91" s="89"/>
      <c r="N91" s="89"/>
      <c r="O91" s="89"/>
      <c r="P91" s="89"/>
      <c r="Q91" s="89"/>
      <c r="R91" s="89"/>
      <c r="S91" s="89"/>
      <c r="T91" s="89"/>
      <c r="U91" s="89"/>
      <c r="V91" s="89"/>
    </row>
    <row r="92" spans="1:22" x14ac:dyDescent="0.25">
      <c r="A92" s="82">
        <f t="shared" si="3"/>
        <v>45008</v>
      </c>
      <c r="B92" s="87"/>
      <c r="C92" s="87"/>
      <c r="D92" s="87"/>
      <c r="E92" s="87"/>
      <c r="F92" s="87"/>
      <c r="G92" s="87"/>
      <c r="H92" s="88">
        <f t="shared" si="2"/>
        <v>0</v>
      </c>
      <c r="I92" s="89"/>
      <c r="J92" s="89"/>
      <c r="K92" s="89"/>
      <c r="L92" s="89"/>
      <c r="M92" s="89"/>
      <c r="N92" s="89"/>
      <c r="O92" s="89"/>
      <c r="P92" s="89"/>
      <c r="Q92" s="89"/>
      <c r="R92" s="89"/>
      <c r="S92" s="89"/>
      <c r="T92" s="89"/>
      <c r="U92" s="89"/>
      <c r="V92" s="89"/>
    </row>
    <row r="93" spans="1:22" x14ac:dyDescent="0.25">
      <c r="A93" s="82">
        <f t="shared" si="3"/>
        <v>45009</v>
      </c>
      <c r="B93" s="87"/>
      <c r="C93" s="87"/>
      <c r="D93" s="87"/>
      <c r="E93" s="87"/>
      <c r="F93" s="87"/>
      <c r="G93" s="87"/>
      <c r="H93" s="88">
        <f t="shared" si="2"/>
        <v>0</v>
      </c>
      <c r="I93" s="89"/>
      <c r="J93" s="89"/>
      <c r="K93" s="89"/>
      <c r="L93" s="89"/>
      <c r="M93" s="89"/>
      <c r="N93" s="89"/>
      <c r="O93" s="89"/>
      <c r="P93" s="89"/>
      <c r="Q93" s="89"/>
      <c r="R93" s="89"/>
      <c r="S93" s="89"/>
      <c r="T93" s="89"/>
      <c r="U93" s="89"/>
      <c r="V93" s="89"/>
    </row>
    <row r="94" spans="1:22" x14ac:dyDescent="0.25">
      <c r="A94" s="82">
        <f t="shared" si="3"/>
        <v>45010</v>
      </c>
      <c r="B94" s="87"/>
      <c r="C94" s="87"/>
      <c r="D94" s="87"/>
      <c r="E94" s="87"/>
      <c r="F94" s="87"/>
      <c r="G94" s="87"/>
      <c r="H94" s="88">
        <f t="shared" si="2"/>
        <v>0</v>
      </c>
      <c r="I94" s="89"/>
      <c r="J94" s="89"/>
      <c r="K94" s="89"/>
      <c r="L94" s="89"/>
      <c r="M94" s="89"/>
      <c r="N94" s="89"/>
      <c r="O94" s="89"/>
      <c r="P94" s="89"/>
      <c r="Q94" s="89"/>
      <c r="R94" s="89"/>
      <c r="S94" s="89"/>
      <c r="T94" s="89"/>
      <c r="U94" s="89"/>
      <c r="V94" s="89"/>
    </row>
    <row r="95" spans="1:22" x14ac:dyDescent="0.25">
      <c r="A95" s="82">
        <f t="shared" si="3"/>
        <v>45011</v>
      </c>
      <c r="B95" s="87"/>
      <c r="C95" s="87"/>
      <c r="D95" s="87"/>
      <c r="E95" s="87"/>
      <c r="F95" s="87"/>
      <c r="G95" s="87"/>
      <c r="H95" s="88">
        <f t="shared" si="2"/>
        <v>0</v>
      </c>
      <c r="I95" s="89"/>
      <c r="J95" s="89"/>
      <c r="K95" s="89"/>
      <c r="L95" s="89"/>
      <c r="M95" s="89"/>
      <c r="N95" s="89"/>
      <c r="O95" s="89"/>
      <c r="P95" s="89"/>
      <c r="Q95" s="89"/>
      <c r="R95" s="89"/>
      <c r="S95" s="89"/>
      <c r="T95" s="89"/>
      <c r="U95" s="89"/>
      <c r="V95" s="89"/>
    </row>
    <row r="96" spans="1:22" x14ac:dyDescent="0.25">
      <c r="A96" s="82">
        <f t="shared" si="3"/>
        <v>45012</v>
      </c>
      <c r="B96" s="87"/>
      <c r="C96" s="87"/>
      <c r="D96" s="87"/>
      <c r="E96" s="87"/>
      <c r="F96" s="87"/>
      <c r="G96" s="87"/>
      <c r="H96" s="88">
        <f t="shared" si="2"/>
        <v>0</v>
      </c>
      <c r="I96" s="89"/>
      <c r="J96" s="89"/>
      <c r="K96" s="89"/>
      <c r="L96" s="89"/>
      <c r="M96" s="89"/>
      <c r="N96" s="89"/>
      <c r="O96" s="89"/>
      <c r="P96" s="89"/>
      <c r="Q96" s="89"/>
      <c r="R96" s="89"/>
      <c r="S96" s="89"/>
      <c r="T96" s="89"/>
      <c r="U96" s="89"/>
      <c r="V96" s="89"/>
    </row>
    <row r="97" spans="1:22" x14ac:dyDescent="0.25">
      <c r="A97" s="82">
        <f t="shared" si="3"/>
        <v>45013</v>
      </c>
      <c r="B97" s="87"/>
      <c r="C97" s="87"/>
      <c r="D97" s="87"/>
      <c r="E97" s="87"/>
      <c r="F97" s="87"/>
      <c r="G97" s="87"/>
      <c r="H97" s="88">
        <f t="shared" si="2"/>
        <v>0</v>
      </c>
      <c r="I97" s="89"/>
      <c r="J97" s="89"/>
      <c r="K97" s="89"/>
      <c r="L97" s="89"/>
      <c r="M97" s="89"/>
      <c r="N97" s="89"/>
      <c r="O97" s="89"/>
      <c r="P97" s="89"/>
      <c r="Q97" s="89"/>
      <c r="R97" s="89"/>
      <c r="S97" s="89"/>
      <c r="T97" s="89"/>
      <c r="U97" s="89"/>
      <c r="V97" s="89"/>
    </row>
    <row r="98" spans="1:22" x14ac:dyDescent="0.25">
      <c r="A98" s="82">
        <f t="shared" si="3"/>
        <v>45014</v>
      </c>
      <c r="B98" s="87"/>
      <c r="C98" s="87"/>
      <c r="D98" s="87"/>
      <c r="E98" s="87"/>
      <c r="F98" s="87"/>
      <c r="G98" s="87"/>
      <c r="H98" s="88">
        <f t="shared" si="2"/>
        <v>0</v>
      </c>
      <c r="I98" s="89"/>
      <c r="J98" s="89"/>
      <c r="K98" s="89"/>
      <c r="L98" s="89"/>
      <c r="M98" s="89"/>
      <c r="N98" s="89"/>
      <c r="O98" s="89"/>
      <c r="P98" s="89"/>
      <c r="Q98" s="89"/>
      <c r="R98" s="89"/>
      <c r="S98" s="89"/>
      <c r="T98" s="89"/>
      <c r="U98" s="89"/>
      <c r="V98" s="89"/>
    </row>
    <row r="99" spans="1:22" x14ac:dyDescent="0.25">
      <c r="A99" s="82">
        <f t="shared" si="3"/>
        <v>45015</v>
      </c>
      <c r="B99" s="87"/>
      <c r="C99" s="87"/>
      <c r="D99" s="87"/>
      <c r="E99" s="87"/>
      <c r="F99" s="87"/>
      <c r="G99" s="87"/>
      <c r="H99" s="88">
        <f t="shared" si="2"/>
        <v>0</v>
      </c>
      <c r="I99" s="89"/>
      <c r="J99" s="89"/>
      <c r="K99" s="89"/>
      <c r="L99" s="89"/>
      <c r="M99" s="89"/>
      <c r="N99" s="89"/>
      <c r="O99" s="89"/>
      <c r="P99" s="89"/>
      <c r="Q99" s="89"/>
      <c r="R99" s="89"/>
      <c r="S99" s="89"/>
      <c r="T99" s="89"/>
      <c r="U99" s="89"/>
      <c r="V99" s="89"/>
    </row>
    <row r="100" spans="1:22" x14ac:dyDescent="0.25">
      <c r="A100" s="82">
        <f t="shared" si="3"/>
        <v>45016</v>
      </c>
      <c r="B100" s="87"/>
      <c r="C100" s="87"/>
      <c r="D100" s="87"/>
      <c r="E100" s="87"/>
      <c r="F100" s="87"/>
      <c r="G100" s="87"/>
      <c r="H100" s="88">
        <f t="shared" si="2"/>
        <v>0</v>
      </c>
      <c r="I100" s="89"/>
      <c r="J100" s="89"/>
      <c r="K100" s="89"/>
      <c r="L100" s="89"/>
      <c r="M100" s="89"/>
      <c r="N100" s="89"/>
      <c r="O100" s="89"/>
      <c r="P100" s="89"/>
      <c r="Q100" s="89"/>
      <c r="R100" s="89"/>
      <c r="S100" s="89"/>
      <c r="T100" s="89"/>
      <c r="U100" s="89"/>
      <c r="V100" s="89"/>
    </row>
    <row r="101" spans="1:22" x14ac:dyDescent="0.25">
      <c r="A101" s="82">
        <f t="shared" si="3"/>
        <v>45017</v>
      </c>
      <c r="B101" s="87"/>
      <c r="C101" s="87"/>
      <c r="D101" s="87"/>
      <c r="E101" s="87"/>
      <c r="F101" s="87"/>
      <c r="G101" s="87"/>
      <c r="H101" s="88">
        <f t="shared" si="2"/>
        <v>0</v>
      </c>
      <c r="I101" s="89"/>
      <c r="J101" s="89"/>
      <c r="K101" s="89"/>
      <c r="L101" s="89"/>
      <c r="M101" s="89"/>
      <c r="N101" s="89"/>
      <c r="O101" s="89"/>
      <c r="P101" s="89"/>
      <c r="Q101" s="89"/>
      <c r="R101" s="89"/>
      <c r="S101" s="89"/>
      <c r="T101" s="89"/>
      <c r="U101" s="89"/>
      <c r="V101" s="89"/>
    </row>
    <row r="102" spans="1:22" x14ac:dyDescent="0.25">
      <c r="A102" s="82">
        <f t="shared" si="3"/>
        <v>45018</v>
      </c>
      <c r="B102" s="87"/>
      <c r="C102" s="87"/>
      <c r="D102" s="87"/>
      <c r="E102" s="87"/>
      <c r="F102" s="87"/>
      <c r="G102" s="87"/>
      <c r="H102" s="88">
        <f t="shared" si="2"/>
        <v>0</v>
      </c>
      <c r="I102" s="89"/>
      <c r="J102" s="89"/>
      <c r="K102" s="89"/>
      <c r="L102" s="89"/>
      <c r="M102" s="89"/>
      <c r="N102" s="89"/>
      <c r="O102" s="89"/>
      <c r="P102" s="89"/>
      <c r="Q102" s="89"/>
      <c r="R102" s="89"/>
      <c r="S102" s="89"/>
      <c r="T102" s="89"/>
      <c r="U102" s="89"/>
      <c r="V102" s="89"/>
    </row>
    <row r="103" spans="1:22" x14ac:dyDescent="0.25">
      <c r="A103" s="82">
        <f t="shared" si="3"/>
        <v>45019</v>
      </c>
      <c r="B103" s="87"/>
      <c r="C103" s="87"/>
      <c r="D103" s="87"/>
      <c r="E103" s="87"/>
      <c r="F103" s="87"/>
      <c r="G103" s="87"/>
      <c r="H103" s="88">
        <f t="shared" si="2"/>
        <v>0</v>
      </c>
      <c r="I103" s="89"/>
      <c r="J103" s="89"/>
      <c r="K103" s="89"/>
      <c r="L103" s="89"/>
      <c r="M103" s="89"/>
      <c r="N103" s="89"/>
      <c r="O103" s="89"/>
      <c r="P103" s="89"/>
      <c r="Q103" s="89"/>
      <c r="R103" s="89"/>
      <c r="S103" s="89"/>
      <c r="T103" s="89"/>
      <c r="U103" s="89"/>
      <c r="V103" s="89"/>
    </row>
    <row r="104" spans="1:22" x14ac:dyDescent="0.25">
      <c r="A104" s="82">
        <f t="shared" si="3"/>
        <v>45020</v>
      </c>
      <c r="B104" s="87"/>
      <c r="C104" s="87"/>
      <c r="D104" s="87"/>
      <c r="E104" s="87"/>
      <c r="F104" s="87"/>
      <c r="G104" s="87"/>
      <c r="H104" s="88">
        <f t="shared" si="2"/>
        <v>0</v>
      </c>
      <c r="I104" s="89"/>
      <c r="J104" s="89"/>
      <c r="K104" s="89"/>
      <c r="L104" s="89"/>
      <c r="M104" s="89"/>
      <c r="N104" s="89"/>
      <c r="O104" s="89"/>
      <c r="P104" s="89"/>
      <c r="Q104" s="89"/>
      <c r="R104" s="89"/>
      <c r="S104" s="89"/>
      <c r="T104" s="89"/>
      <c r="U104" s="89"/>
      <c r="V104" s="89"/>
    </row>
    <row r="105" spans="1:22" x14ac:dyDescent="0.25">
      <c r="A105" s="82">
        <f t="shared" si="3"/>
        <v>45021</v>
      </c>
      <c r="B105" s="87"/>
      <c r="C105" s="87"/>
      <c r="D105" s="87"/>
      <c r="E105" s="87"/>
      <c r="F105" s="87"/>
      <c r="G105" s="87"/>
      <c r="H105" s="88">
        <f t="shared" si="2"/>
        <v>0</v>
      </c>
      <c r="I105" s="89"/>
      <c r="J105" s="89"/>
      <c r="K105" s="89"/>
      <c r="L105" s="89"/>
      <c r="M105" s="89"/>
      <c r="N105" s="89"/>
      <c r="O105" s="89"/>
      <c r="P105" s="89"/>
      <c r="Q105" s="89"/>
      <c r="R105" s="89"/>
      <c r="S105" s="89"/>
      <c r="T105" s="89"/>
      <c r="U105" s="89"/>
      <c r="V105" s="89"/>
    </row>
    <row r="106" spans="1:22" x14ac:dyDescent="0.25">
      <c r="A106" s="82">
        <f t="shared" si="3"/>
        <v>45022</v>
      </c>
      <c r="B106" s="87"/>
      <c r="C106" s="87"/>
      <c r="D106" s="87"/>
      <c r="E106" s="87"/>
      <c r="F106" s="87"/>
      <c r="G106" s="87"/>
      <c r="H106" s="88">
        <f t="shared" si="2"/>
        <v>0</v>
      </c>
      <c r="I106" s="89"/>
      <c r="J106" s="89"/>
      <c r="K106" s="89"/>
      <c r="L106" s="89"/>
      <c r="M106" s="89"/>
      <c r="N106" s="89"/>
      <c r="O106" s="89"/>
      <c r="P106" s="89"/>
      <c r="Q106" s="89"/>
      <c r="R106" s="89"/>
      <c r="S106" s="89"/>
      <c r="T106" s="89"/>
      <c r="U106" s="89"/>
      <c r="V106" s="89"/>
    </row>
    <row r="107" spans="1:22" x14ac:dyDescent="0.25">
      <c r="A107" s="82">
        <f t="shared" si="3"/>
        <v>45023</v>
      </c>
      <c r="B107" s="87"/>
      <c r="C107" s="87"/>
      <c r="D107" s="87"/>
      <c r="E107" s="87"/>
      <c r="F107" s="87"/>
      <c r="G107" s="87"/>
      <c r="H107" s="88">
        <f t="shared" si="2"/>
        <v>0</v>
      </c>
      <c r="I107" s="89"/>
      <c r="J107" s="89"/>
      <c r="K107" s="89"/>
      <c r="L107" s="89"/>
      <c r="M107" s="89"/>
      <c r="N107" s="89"/>
      <c r="O107" s="89"/>
      <c r="P107" s="89"/>
      <c r="Q107" s="89"/>
      <c r="R107" s="89"/>
      <c r="S107" s="89"/>
      <c r="T107" s="89"/>
      <c r="U107" s="89"/>
      <c r="V107" s="89"/>
    </row>
    <row r="108" spans="1:22" x14ac:dyDescent="0.25">
      <c r="A108" s="82">
        <f t="shared" si="3"/>
        <v>45024</v>
      </c>
      <c r="B108" s="87"/>
      <c r="C108" s="87"/>
      <c r="D108" s="87"/>
      <c r="E108" s="87"/>
      <c r="F108" s="87"/>
      <c r="G108" s="87"/>
      <c r="H108" s="88">
        <f t="shared" si="2"/>
        <v>0</v>
      </c>
      <c r="I108" s="89"/>
      <c r="J108" s="89"/>
      <c r="K108" s="89"/>
      <c r="L108" s="89"/>
      <c r="M108" s="89"/>
      <c r="N108" s="89"/>
      <c r="O108" s="89"/>
      <c r="P108" s="89"/>
      <c r="Q108" s="89"/>
      <c r="R108" s="89"/>
      <c r="S108" s="89"/>
      <c r="T108" s="89"/>
      <c r="U108" s="89"/>
      <c r="V108" s="89"/>
    </row>
    <row r="109" spans="1:22" x14ac:dyDescent="0.25">
      <c r="A109" s="82">
        <f t="shared" si="3"/>
        <v>45025</v>
      </c>
      <c r="B109" s="87"/>
      <c r="C109" s="87"/>
      <c r="D109" s="87"/>
      <c r="E109" s="87"/>
      <c r="F109" s="87"/>
      <c r="G109" s="87"/>
      <c r="H109" s="88">
        <f t="shared" si="2"/>
        <v>0</v>
      </c>
      <c r="I109" s="89"/>
      <c r="J109" s="89"/>
      <c r="K109" s="89"/>
      <c r="L109" s="89"/>
      <c r="M109" s="89"/>
      <c r="N109" s="89"/>
      <c r="O109" s="89"/>
      <c r="P109" s="89"/>
      <c r="Q109" s="89"/>
      <c r="R109" s="89"/>
      <c r="S109" s="89"/>
      <c r="T109" s="89"/>
      <c r="U109" s="89"/>
      <c r="V109" s="89"/>
    </row>
    <row r="110" spans="1:22" x14ac:dyDescent="0.25">
      <c r="A110" s="82">
        <f t="shared" si="3"/>
        <v>45026</v>
      </c>
      <c r="B110" s="87"/>
      <c r="C110" s="87"/>
      <c r="D110" s="87"/>
      <c r="E110" s="87"/>
      <c r="F110" s="87"/>
      <c r="G110" s="87"/>
      <c r="H110" s="88">
        <f t="shared" si="2"/>
        <v>0</v>
      </c>
      <c r="I110" s="89"/>
      <c r="J110" s="89"/>
      <c r="K110" s="89"/>
      <c r="L110" s="89"/>
      <c r="M110" s="89"/>
      <c r="N110" s="89"/>
      <c r="O110" s="89"/>
      <c r="P110" s="89"/>
      <c r="Q110" s="89"/>
      <c r="R110" s="89"/>
      <c r="S110" s="89"/>
      <c r="T110" s="89"/>
      <c r="U110" s="89"/>
      <c r="V110" s="89"/>
    </row>
    <row r="111" spans="1:22" x14ac:dyDescent="0.25">
      <c r="A111" s="82">
        <f t="shared" si="3"/>
        <v>45027</v>
      </c>
      <c r="B111" s="87"/>
      <c r="C111" s="87"/>
      <c r="D111" s="87"/>
      <c r="E111" s="87"/>
      <c r="F111" s="87"/>
      <c r="G111" s="87"/>
      <c r="H111" s="88">
        <f t="shared" si="2"/>
        <v>0</v>
      </c>
      <c r="I111" s="89"/>
      <c r="J111" s="89"/>
      <c r="K111" s="89"/>
      <c r="L111" s="89"/>
      <c r="M111" s="89"/>
      <c r="N111" s="89"/>
      <c r="O111" s="89"/>
      <c r="P111" s="89"/>
      <c r="Q111" s="89"/>
      <c r="R111" s="89"/>
      <c r="S111" s="89"/>
      <c r="T111" s="89"/>
      <c r="U111" s="89"/>
      <c r="V111" s="89"/>
    </row>
    <row r="112" spans="1:22" x14ac:dyDescent="0.25">
      <c r="A112" s="82">
        <f t="shared" si="3"/>
        <v>45028</v>
      </c>
      <c r="B112" s="87"/>
      <c r="C112" s="87"/>
      <c r="D112" s="87"/>
      <c r="E112" s="87"/>
      <c r="F112" s="87"/>
      <c r="G112" s="87"/>
      <c r="H112" s="88">
        <f t="shared" si="2"/>
        <v>0</v>
      </c>
      <c r="I112" s="89"/>
      <c r="J112" s="89"/>
      <c r="K112" s="89"/>
      <c r="L112" s="89"/>
      <c r="M112" s="89"/>
      <c r="N112" s="89"/>
      <c r="O112" s="89"/>
      <c r="P112" s="89"/>
      <c r="Q112" s="89"/>
      <c r="R112" s="89"/>
      <c r="S112" s="89"/>
      <c r="T112" s="89"/>
      <c r="U112" s="89"/>
      <c r="V112" s="89"/>
    </row>
    <row r="113" spans="1:22" x14ac:dyDescent="0.25">
      <c r="A113" s="82">
        <f t="shared" si="3"/>
        <v>45029</v>
      </c>
      <c r="B113" s="87"/>
      <c r="C113" s="87"/>
      <c r="D113" s="87"/>
      <c r="E113" s="87"/>
      <c r="F113" s="87"/>
      <c r="G113" s="87"/>
      <c r="H113" s="88">
        <f t="shared" si="2"/>
        <v>0</v>
      </c>
      <c r="I113" s="89"/>
      <c r="J113" s="89"/>
      <c r="K113" s="89"/>
      <c r="L113" s="89"/>
      <c r="M113" s="89"/>
      <c r="N113" s="89"/>
      <c r="O113" s="89"/>
      <c r="P113" s="89"/>
      <c r="Q113" s="89"/>
      <c r="R113" s="89"/>
      <c r="S113" s="89"/>
      <c r="T113" s="89"/>
      <c r="U113" s="89"/>
      <c r="V113" s="89"/>
    </row>
    <row r="114" spans="1:22" x14ac:dyDescent="0.25">
      <c r="A114" s="82">
        <f t="shared" si="3"/>
        <v>45030</v>
      </c>
      <c r="B114" s="87"/>
      <c r="C114" s="87"/>
      <c r="D114" s="87"/>
      <c r="E114" s="87"/>
      <c r="F114" s="87"/>
      <c r="G114" s="87"/>
      <c r="H114" s="88">
        <f t="shared" si="2"/>
        <v>0</v>
      </c>
      <c r="I114" s="89"/>
      <c r="J114" s="89"/>
      <c r="K114" s="89"/>
      <c r="L114" s="89"/>
      <c r="M114" s="89"/>
      <c r="N114" s="89"/>
      <c r="O114" s="89"/>
      <c r="P114" s="89"/>
      <c r="Q114" s="89"/>
      <c r="R114" s="89"/>
      <c r="S114" s="89"/>
      <c r="T114" s="89"/>
      <c r="U114" s="89"/>
      <c r="V114" s="89"/>
    </row>
    <row r="115" spans="1:22" x14ac:dyDescent="0.25">
      <c r="A115" s="82">
        <f t="shared" si="3"/>
        <v>45031</v>
      </c>
      <c r="B115" s="87"/>
      <c r="C115" s="87"/>
      <c r="D115" s="87"/>
      <c r="E115" s="87"/>
      <c r="F115" s="87"/>
      <c r="G115" s="87"/>
      <c r="H115" s="88">
        <f t="shared" si="2"/>
        <v>0</v>
      </c>
      <c r="I115" s="89"/>
      <c r="J115" s="89"/>
      <c r="K115" s="89"/>
      <c r="L115" s="89"/>
      <c r="M115" s="89"/>
      <c r="N115" s="89"/>
      <c r="O115" s="89"/>
      <c r="P115" s="89"/>
      <c r="Q115" s="89"/>
      <c r="R115" s="89"/>
      <c r="S115" s="89"/>
      <c r="T115" s="89"/>
      <c r="U115" s="89"/>
      <c r="V115" s="89"/>
    </row>
    <row r="116" spans="1:22" x14ac:dyDescent="0.25">
      <c r="A116" s="82">
        <f t="shared" si="3"/>
        <v>45032</v>
      </c>
      <c r="B116" s="87"/>
      <c r="C116" s="87"/>
      <c r="D116" s="87"/>
      <c r="E116" s="87"/>
      <c r="F116" s="87"/>
      <c r="G116" s="87"/>
      <c r="H116" s="88">
        <f t="shared" si="2"/>
        <v>0</v>
      </c>
      <c r="I116" s="89"/>
      <c r="J116" s="89"/>
      <c r="K116" s="89"/>
      <c r="L116" s="89"/>
      <c r="M116" s="89"/>
      <c r="N116" s="89"/>
      <c r="O116" s="89"/>
      <c r="P116" s="89"/>
      <c r="Q116" s="89"/>
      <c r="R116" s="89"/>
      <c r="S116" s="89"/>
      <c r="T116" s="89"/>
      <c r="U116" s="89"/>
      <c r="V116" s="89"/>
    </row>
    <row r="117" spans="1:22" x14ac:dyDescent="0.25">
      <c r="A117" s="82">
        <f t="shared" si="3"/>
        <v>45033</v>
      </c>
      <c r="B117" s="87"/>
      <c r="C117" s="87"/>
      <c r="D117" s="87"/>
      <c r="E117" s="87"/>
      <c r="F117" s="87"/>
      <c r="G117" s="87"/>
      <c r="H117" s="88">
        <f t="shared" si="2"/>
        <v>0</v>
      </c>
      <c r="I117" s="89"/>
      <c r="J117" s="89"/>
      <c r="K117" s="89"/>
      <c r="L117" s="89"/>
      <c r="M117" s="89"/>
      <c r="N117" s="89"/>
      <c r="O117" s="89"/>
      <c r="P117" s="89"/>
      <c r="Q117" s="89"/>
      <c r="R117" s="89"/>
      <c r="S117" s="89"/>
      <c r="T117" s="89"/>
      <c r="U117" s="89"/>
      <c r="V117" s="89"/>
    </row>
    <row r="118" spans="1:22" x14ac:dyDescent="0.25">
      <c r="A118" s="82">
        <f t="shared" si="3"/>
        <v>45034</v>
      </c>
      <c r="B118" s="87"/>
      <c r="C118" s="87"/>
      <c r="D118" s="87"/>
      <c r="E118" s="87"/>
      <c r="F118" s="87"/>
      <c r="G118" s="87"/>
      <c r="H118" s="88">
        <f t="shared" si="2"/>
        <v>0</v>
      </c>
      <c r="I118" s="89"/>
      <c r="J118" s="89"/>
      <c r="K118" s="89"/>
      <c r="L118" s="89"/>
      <c r="M118" s="89"/>
      <c r="N118" s="89"/>
      <c r="O118" s="89"/>
      <c r="P118" s="89"/>
      <c r="Q118" s="89"/>
      <c r="R118" s="89"/>
      <c r="S118" s="89"/>
      <c r="T118" s="89"/>
      <c r="U118" s="89"/>
      <c r="V118" s="89"/>
    </row>
    <row r="119" spans="1:22" x14ac:dyDescent="0.25">
      <c r="A119" s="82">
        <f t="shared" si="3"/>
        <v>45035</v>
      </c>
      <c r="B119" s="87"/>
      <c r="C119" s="87"/>
      <c r="D119" s="87"/>
      <c r="E119" s="87"/>
      <c r="F119" s="87"/>
      <c r="G119" s="87"/>
      <c r="H119" s="88">
        <f t="shared" si="2"/>
        <v>0</v>
      </c>
      <c r="I119" s="89"/>
      <c r="J119" s="89"/>
      <c r="K119" s="89"/>
      <c r="L119" s="89"/>
      <c r="M119" s="89"/>
      <c r="N119" s="89"/>
      <c r="O119" s="89"/>
      <c r="P119" s="89"/>
      <c r="Q119" s="89"/>
      <c r="R119" s="89"/>
      <c r="S119" s="89"/>
      <c r="T119" s="89"/>
      <c r="U119" s="89"/>
      <c r="V119" s="89"/>
    </row>
    <row r="120" spans="1:22" x14ac:dyDescent="0.25">
      <c r="A120" s="82">
        <f t="shared" si="3"/>
        <v>45036</v>
      </c>
      <c r="B120" s="87"/>
      <c r="C120" s="87"/>
      <c r="D120" s="87"/>
      <c r="E120" s="87"/>
      <c r="F120" s="87"/>
      <c r="G120" s="87"/>
      <c r="H120" s="88">
        <f t="shared" si="2"/>
        <v>0</v>
      </c>
      <c r="I120" s="89"/>
      <c r="J120" s="89"/>
      <c r="K120" s="89"/>
      <c r="L120" s="89"/>
      <c r="M120" s="89"/>
      <c r="N120" s="89"/>
      <c r="O120" s="89"/>
      <c r="P120" s="89"/>
      <c r="Q120" s="89"/>
      <c r="R120" s="89"/>
      <c r="S120" s="89"/>
      <c r="T120" s="89"/>
      <c r="U120" s="89"/>
      <c r="V120" s="89"/>
    </row>
    <row r="121" spans="1:22" x14ac:dyDescent="0.25">
      <c r="A121" s="82">
        <f t="shared" si="3"/>
        <v>45037</v>
      </c>
      <c r="B121" s="87"/>
      <c r="C121" s="87"/>
      <c r="D121" s="87"/>
      <c r="E121" s="87"/>
      <c r="F121" s="87"/>
      <c r="G121" s="87"/>
      <c r="H121" s="88">
        <f t="shared" si="2"/>
        <v>0</v>
      </c>
      <c r="I121" s="89"/>
      <c r="J121" s="89"/>
      <c r="K121" s="89"/>
      <c r="L121" s="89"/>
      <c r="M121" s="89"/>
      <c r="N121" s="89"/>
      <c r="O121" s="89"/>
      <c r="P121" s="89"/>
      <c r="Q121" s="89"/>
      <c r="R121" s="89"/>
      <c r="S121" s="89"/>
      <c r="T121" s="89"/>
      <c r="U121" s="89"/>
      <c r="V121" s="89"/>
    </row>
    <row r="122" spans="1:22" x14ac:dyDescent="0.25">
      <c r="A122" s="82">
        <f t="shared" si="3"/>
        <v>45038</v>
      </c>
      <c r="B122" s="87"/>
      <c r="C122" s="87"/>
      <c r="D122" s="87"/>
      <c r="E122" s="87"/>
      <c r="F122" s="87"/>
      <c r="G122" s="87"/>
      <c r="H122" s="88">
        <f t="shared" si="2"/>
        <v>0</v>
      </c>
      <c r="I122" s="89"/>
      <c r="J122" s="89"/>
      <c r="K122" s="89"/>
      <c r="L122" s="89"/>
      <c r="M122" s="89"/>
      <c r="N122" s="89"/>
      <c r="O122" s="89"/>
      <c r="P122" s="89"/>
      <c r="Q122" s="89"/>
      <c r="R122" s="89"/>
      <c r="S122" s="89"/>
      <c r="T122" s="89"/>
      <c r="U122" s="89"/>
      <c r="V122" s="89"/>
    </row>
    <row r="123" spans="1:22" x14ac:dyDescent="0.25">
      <c r="A123" s="82">
        <f t="shared" si="3"/>
        <v>45039</v>
      </c>
      <c r="B123" s="87"/>
      <c r="C123" s="87"/>
      <c r="D123" s="87"/>
      <c r="E123" s="87"/>
      <c r="F123" s="87"/>
      <c r="G123" s="87"/>
      <c r="H123" s="88">
        <f t="shared" si="2"/>
        <v>0</v>
      </c>
      <c r="I123" s="89"/>
      <c r="J123" s="89"/>
      <c r="K123" s="89"/>
      <c r="L123" s="89"/>
      <c r="M123" s="89"/>
      <c r="N123" s="89"/>
      <c r="O123" s="89"/>
      <c r="P123" s="89"/>
      <c r="Q123" s="89"/>
      <c r="R123" s="89"/>
      <c r="S123" s="89"/>
      <c r="T123" s="89"/>
      <c r="U123" s="89"/>
      <c r="V123" s="89"/>
    </row>
    <row r="124" spans="1:22" x14ac:dyDescent="0.25">
      <c r="A124" s="82">
        <f t="shared" si="3"/>
        <v>45040</v>
      </c>
      <c r="B124" s="87"/>
      <c r="C124" s="87"/>
      <c r="D124" s="87"/>
      <c r="E124" s="87"/>
      <c r="F124" s="87"/>
      <c r="G124" s="87"/>
      <c r="H124" s="88">
        <f t="shared" si="2"/>
        <v>0</v>
      </c>
      <c r="I124" s="89"/>
      <c r="J124" s="89"/>
      <c r="K124" s="89"/>
      <c r="L124" s="89"/>
      <c r="M124" s="89"/>
      <c r="N124" s="89"/>
      <c r="O124" s="89"/>
      <c r="P124" s="89"/>
      <c r="Q124" s="89"/>
      <c r="R124" s="89"/>
      <c r="S124" s="89"/>
      <c r="T124" s="89"/>
      <c r="U124" s="89"/>
      <c r="V124" s="89"/>
    </row>
    <row r="125" spans="1:22" x14ac:dyDescent="0.25">
      <c r="A125" s="82">
        <f t="shared" si="3"/>
        <v>45041</v>
      </c>
      <c r="B125" s="87"/>
      <c r="C125" s="87"/>
      <c r="D125" s="87"/>
      <c r="E125" s="87"/>
      <c r="F125" s="87"/>
      <c r="G125" s="87"/>
      <c r="H125" s="88">
        <f t="shared" si="2"/>
        <v>0</v>
      </c>
      <c r="I125" s="89"/>
      <c r="J125" s="89"/>
      <c r="K125" s="89"/>
      <c r="L125" s="89"/>
      <c r="M125" s="89"/>
      <c r="N125" s="89"/>
      <c r="O125" s="89"/>
      <c r="P125" s="89"/>
      <c r="Q125" s="89"/>
      <c r="R125" s="89"/>
      <c r="S125" s="89"/>
      <c r="T125" s="89"/>
      <c r="U125" s="89"/>
      <c r="V125" s="89"/>
    </row>
    <row r="126" spans="1:22" x14ac:dyDescent="0.25">
      <c r="A126" s="82">
        <f t="shared" si="3"/>
        <v>45042</v>
      </c>
      <c r="B126" s="87"/>
      <c r="C126" s="87"/>
      <c r="D126" s="87"/>
      <c r="E126" s="87"/>
      <c r="F126" s="87"/>
      <c r="G126" s="87"/>
      <c r="H126" s="88">
        <f t="shared" si="2"/>
        <v>0</v>
      </c>
      <c r="I126" s="89"/>
      <c r="J126" s="89"/>
      <c r="K126" s="89"/>
      <c r="L126" s="89"/>
      <c r="M126" s="89"/>
      <c r="N126" s="89"/>
      <c r="O126" s="89"/>
      <c r="P126" s="89"/>
      <c r="Q126" s="89"/>
      <c r="R126" s="89"/>
      <c r="S126" s="89"/>
      <c r="T126" s="89"/>
      <c r="U126" s="89"/>
      <c r="V126" s="89"/>
    </row>
    <row r="127" spans="1:22" x14ac:dyDescent="0.25">
      <c r="A127" s="82">
        <f t="shared" si="3"/>
        <v>45043</v>
      </c>
      <c r="B127" s="87"/>
      <c r="C127" s="87"/>
      <c r="D127" s="87"/>
      <c r="E127" s="87"/>
      <c r="F127" s="87"/>
      <c r="G127" s="87"/>
      <c r="H127" s="88">
        <f t="shared" si="2"/>
        <v>0</v>
      </c>
      <c r="I127" s="89"/>
      <c r="J127" s="89"/>
      <c r="K127" s="89"/>
      <c r="L127" s="89"/>
      <c r="M127" s="89"/>
      <c r="N127" s="89"/>
      <c r="O127" s="89"/>
      <c r="P127" s="89"/>
      <c r="Q127" s="89"/>
      <c r="R127" s="89"/>
      <c r="S127" s="89"/>
      <c r="T127" s="89"/>
      <c r="U127" s="89"/>
      <c r="V127" s="89"/>
    </row>
    <row r="128" spans="1:22" x14ac:dyDescent="0.25">
      <c r="A128" s="82">
        <f t="shared" si="3"/>
        <v>45044</v>
      </c>
      <c r="B128" s="87"/>
      <c r="C128" s="87"/>
      <c r="D128" s="87"/>
      <c r="E128" s="87"/>
      <c r="F128" s="87"/>
      <c r="G128" s="87"/>
      <c r="H128" s="88">
        <f t="shared" si="2"/>
        <v>0</v>
      </c>
      <c r="I128" s="89"/>
      <c r="J128" s="89"/>
      <c r="K128" s="89"/>
      <c r="L128" s="89"/>
      <c r="M128" s="89"/>
      <c r="N128" s="89"/>
      <c r="O128" s="89"/>
      <c r="P128" s="89"/>
      <c r="Q128" s="89"/>
      <c r="R128" s="89"/>
      <c r="S128" s="89"/>
      <c r="T128" s="89"/>
      <c r="U128" s="89"/>
      <c r="V128" s="89"/>
    </row>
    <row r="129" spans="1:22" x14ac:dyDescent="0.25">
      <c r="A129" s="82">
        <f t="shared" si="3"/>
        <v>45045</v>
      </c>
      <c r="B129" s="87"/>
      <c r="C129" s="87"/>
      <c r="D129" s="87"/>
      <c r="E129" s="87"/>
      <c r="F129" s="87"/>
      <c r="G129" s="87"/>
      <c r="H129" s="88">
        <f t="shared" si="2"/>
        <v>0</v>
      </c>
      <c r="I129" s="89"/>
      <c r="J129" s="89"/>
      <c r="K129" s="89"/>
      <c r="L129" s="89"/>
      <c r="M129" s="89"/>
      <c r="N129" s="89"/>
      <c r="O129" s="89"/>
      <c r="P129" s="89"/>
      <c r="Q129" s="89"/>
      <c r="R129" s="89"/>
      <c r="S129" s="89"/>
      <c r="T129" s="89"/>
      <c r="U129" s="89"/>
      <c r="V129" s="89"/>
    </row>
    <row r="130" spans="1:22" x14ac:dyDescent="0.25">
      <c r="A130" s="82">
        <f t="shared" si="3"/>
        <v>45046</v>
      </c>
      <c r="B130" s="87"/>
      <c r="C130" s="87"/>
      <c r="D130" s="87"/>
      <c r="E130" s="87"/>
      <c r="F130" s="87"/>
      <c r="G130" s="87"/>
      <c r="H130" s="88">
        <f t="shared" si="2"/>
        <v>0</v>
      </c>
      <c r="I130" s="89"/>
      <c r="J130" s="89"/>
      <c r="K130" s="89"/>
      <c r="L130" s="89"/>
      <c r="M130" s="89"/>
      <c r="N130" s="89"/>
      <c r="O130" s="89"/>
      <c r="P130" s="89"/>
      <c r="Q130" s="89"/>
      <c r="R130" s="89"/>
      <c r="S130" s="89"/>
      <c r="T130" s="89"/>
      <c r="U130" s="89"/>
      <c r="V130" s="89"/>
    </row>
    <row r="131" spans="1:22" x14ac:dyDescent="0.25">
      <c r="A131" s="82">
        <f t="shared" si="3"/>
        <v>45047</v>
      </c>
      <c r="B131" s="87"/>
      <c r="C131" s="87"/>
      <c r="D131" s="87"/>
      <c r="E131" s="87"/>
      <c r="F131" s="87"/>
      <c r="G131" s="87"/>
      <c r="H131" s="88">
        <f t="shared" si="2"/>
        <v>0</v>
      </c>
      <c r="I131" s="89"/>
      <c r="J131" s="89"/>
      <c r="K131" s="89"/>
      <c r="L131" s="89"/>
      <c r="M131" s="89"/>
      <c r="N131" s="89"/>
      <c r="O131" s="89"/>
      <c r="P131" s="89"/>
      <c r="Q131" s="89"/>
      <c r="R131" s="89"/>
      <c r="S131" s="89"/>
      <c r="T131" s="89"/>
      <c r="U131" s="89"/>
      <c r="V131" s="89"/>
    </row>
    <row r="132" spans="1:22" x14ac:dyDescent="0.25">
      <c r="A132" s="82">
        <f t="shared" si="3"/>
        <v>45048</v>
      </c>
      <c r="B132" s="87"/>
      <c r="C132" s="87"/>
      <c r="D132" s="87"/>
      <c r="E132" s="87"/>
      <c r="F132" s="87"/>
      <c r="G132" s="87"/>
      <c r="H132" s="88">
        <f t="shared" si="2"/>
        <v>0</v>
      </c>
      <c r="I132" s="89"/>
      <c r="J132" s="89"/>
      <c r="K132" s="89"/>
      <c r="L132" s="89"/>
      <c r="M132" s="89"/>
      <c r="N132" s="89"/>
      <c r="O132" s="89"/>
      <c r="P132" s="89"/>
      <c r="Q132" s="89"/>
      <c r="R132" s="89"/>
      <c r="S132" s="89"/>
      <c r="T132" s="89"/>
      <c r="U132" s="89"/>
      <c r="V132" s="89"/>
    </row>
    <row r="133" spans="1:22" x14ac:dyDescent="0.25">
      <c r="A133" s="82">
        <f t="shared" si="3"/>
        <v>45049</v>
      </c>
      <c r="B133" s="87"/>
      <c r="C133" s="87"/>
      <c r="D133" s="87"/>
      <c r="E133" s="87"/>
      <c r="F133" s="87"/>
      <c r="G133" s="87"/>
      <c r="H133" s="88">
        <f t="shared" si="2"/>
        <v>0</v>
      </c>
      <c r="I133" s="89"/>
      <c r="J133" s="89"/>
      <c r="K133" s="89"/>
      <c r="L133" s="89"/>
      <c r="M133" s="89"/>
      <c r="N133" s="89"/>
      <c r="O133" s="89"/>
      <c r="P133" s="89"/>
      <c r="Q133" s="89"/>
      <c r="R133" s="89"/>
      <c r="S133" s="89"/>
      <c r="T133" s="89"/>
      <c r="U133" s="89"/>
      <c r="V133" s="89"/>
    </row>
    <row r="134" spans="1:22" x14ac:dyDescent="0.25">
      <c r="A134" s="82">
        <f t="shared" si="3"/>
        <v>45050</v>
      </c>
      <c r="B134" s="87"/>
      <c r="C134" s="87"/>
      <c r="D134" s="87"/>
      <c r="E134" s="87"/>
      <c r="F134" s="87"/>
      <c r="G134" s="87"/>
      <c r="H134" s="88">
        <f t="shared" si="2"/>
        <v>0</v>
      </c>
      <c r="I134" s="89"/>
      <c r="J134" s="89"/>
      <c r="K134" s="89"/>
      <c r="L134" s="89"/>
      <c r="M134" s="89"/>
      <c r="N134" s="89"/>
      <c r="O134" s="89"/>
      <c r="P134" s="89"/>
      <c r="Q134" s="89"/>
      <c r="R134" s="89"/>
      <c r="S134" s="89"/>
      <c r="T134" s="89"/>
      <c r="U134" s="89"/>
      <c r="V134" s="89"/>
    </row>
    <row r="135" spans="1:22" x14ac:dyDescent="0.25">
      <c r="A135" s="82">
        <f t="shared" si="3"/>
        <v>45051</v>
      </c>
      <c r="B135" s="87"/>
      <c r="C135" s="87"/>
      <c r="D135" s="87"/>
      <c r="E135" s="87"/>
      <c r="F135" s="87"/>
      <c r="G135" s="87"/>
      <c r="H135" s="88">
        <f t="shared" si="2"/>
        <v>0</v>
      </c>
      <c r="I135" s="89"/>
      <c r="J135" s="89"/>
      <c r="K135" s="89"/>
      <c r="L135" s="89"/>
      <c r="M135" s="89"/>
      <c r="N135" s="89"/>
      <c r="O135" s="89"/>
      <c r="P135" s="89"/>
      <c r="Q135" s="89"/>
      <c r="R135" s="89"/>
      <c r="S135" s="89"/>
      <c r="T135" s="89"/>
      <c r="U135" s="89"/>
      <c r="V135" s="89"/>
    </row>
    <row r="136" spans="1:22" x14ac:dyDescent="0.25">
      <c r="A136" s="82">
        <f t="shared" si="3"/>
        <v>45052</v>
      </c>
      <c r="B136" s="87"/>
      <c r="C136" s="87"/>
      <c r="D136" s="87"/>
      <c r="E136" s="87"/>
      <c r="F136" s="87"/>
      <c r="G136" s="87"/>
      <c r="H136" s="88">
        <f t="shared" si="2"/>
        <v>0</v>
      </c>
      <c r="I136" s="89"/>
      <c r="J136" s="89"/>
      <c r="K136" s="89"/>
      <c r="L136" s="89"/>
      <c r="M136" s="89"/>
      <c r="N136" s="89"/>
      <c r="O136" s="89"/>
      <c r="P136" s="89"/>
      <c r="Q136" s="89"/>
      <c r="R136" s="89"/>
      <c r="S136" s="89"/>
      <c r="T136" s="89"/>
      <c r="U136" s="89"/>
      <c r="V136" s="89"/>
    </row>
    <row r="137" spans="1:22" x14ac:dyDescent="0.25">
      <c r="A137" s="82">
        <f t="shared" si="3"/>
        <v>45053</v>
      </c>
      <c r="B137" s="87"/>
      <c r="C137" s="87"/>
      <c r="D137" s="87"/>
      <c r="E137" s="87"/>
      <c r="F137" s="87"/>
      <c r="G137" s="87"/>
      <c r="H137" s="88">
        <f t="shared" si="2"/>
        <v>0</v>
      </c>
      <c r="I137" s="89"/>
      <c r="J137" s="89"/>
      <c r="K137" s="89"/>
      <c r="L137" s="89"/>
      <c r="M137" s="89"/>
      <c r="N137" s="89"/>
      <c r="O137" s="89"/>
      <c r="P137" s="89"/>
      <c r="Q137" s="89"/>
      <c r="R137" s="89"/>
      <c r="S137" s="89"/>
      <c r="T137" s="89"/>
      <c r="U137" s="89"/>
      <c r="V137" s="89"/>
    </row>
    <row r="138" spans="1:22" x14ac:dyDescent="0.25">
      <c r="A138" s="82">
        <f t="shared" si="3"/>
        <v>45054</v>
      </c>
      <c r="B138" s="87"/>
      <c r="C138" s="87"/>
      <c r="D138" s="87"/>
      <c r="E138" s="87"/>
      <c r="F138" s="87"/>
      <c r="G138" s="87"/>
      <c r="H138" s="88">
        <f t="shared" si="2"/>
        <v>0</v>
      </c>
      <c r="I138" s="89"/>
      <c r="J138" s="89"/>
      <c r="K138" s="89"/>
      <c r="L138" s="89"/>
      <c r="M138" s="89"/>
      <c r="N138" s="89"/>
      <c r="O138" s="89"/>
      <c r="P138" s="89"/>
      <c r="Q138" s="89"/>
      <c r="R138" s="89"/>
      <c r="S138" s="89"/>
      <c r="T138" s="89"/>
      <c r="U138" s="89"/>
      <c r="V138" s="89"/>
    </row>
    <row r="139" spans="1:22" x14ac:dyDescent="0.25">
      <c r="A139" s="82">
        <f t="shared" si="3"/>
        <v>45055</v>
      </c>
      <c r="B139" s="87"/>
      <c r="C139" s="87"/>
      <c r="D139" s="87"/>
      <c r="E139" s="87"/>
      <c r="F139" s="87"/>
      <c r="G139" s="87"/>
      <c r="H139" s="88">
        <f t="shared" si="2"/>
        <v>0</v>
      </c>
      <c r="I139" s="89"/>
      <c r="J139" s="89"/>
      <c r="K139" s="89"/>
      <c r="L139" s="89"/>
      <c r="M139" s="89"/>
      <c r="N139" s="89"/>
      <c r="O139" s="89"/>
      <c r="P139" s="89"/>
      <c r="Q139" s="89"/>
      <c r="R139" s="89"/>
      <c r="S139" s="89"/>
      <c r="T139" s="89"/>
      <c r="U139" s="89"/>
      <c r="V139" s="89"/>
    </row>
    <row r="140" spans="1:22" x14ac:dyDescent="0.25">
      <c r="A140" s="82">
        <f t="shared" si="3"/>
        <v>45056</v>
      </c>
      <c r="B140" s="87"/>
      <c r="C140" s="87"/>
      <c r="D140" s="87"/>
      <c r="E140" s="87"/>
      <c r="F140" s="87"/>
      <c r="G140" s="87"/>
      <c r="H140" s="88">
        <f t="shared" ref="H140:H203" si="4">SUMIF($I$9:$XFD$9,$J$9,I140:XFD140)</f>
        <v>0</v>
      </c>
      <c r="I140" s="89"/>
      <c r="J140" s="89"/>
      <c r="K140" s="89"/>
      <c r="L140" s="89"/>
      <c r="M140" s="89"/>
      <c r="N140" s="89"/>
      <c r="O140" s="89"/>
      <c r="P140" s="89"/>
      <c r="Q140" s="89"/>
      <c r="R140" s="89"/>
      <c r="S140" s="89"/>
      <c r="T140" s="89"/>
      <c r="U140" s="89"/>
      <c r="V140" s="89"/>
    </row>
    <row r="141" spans="1:22" x14ac:dyDescent="0.25">
      <c r="A141" s="82">
        <f t="shared" ref="A141:A204" si="5">A140+1</f>
        <v>45057</v>
      </c>
      <c r="B141" s="87"/>
      <c r="C141" s="87"/>
      <c r="D141" s="87"/>
      <c r="E141" s="87"/>
      <c r="F141" s="87"/>
      <c r="G141" s="87"/>
      <c r="H141" s="88">
        <f t="shared" si="4"/>
        <v>0</v>
      </c>
      <c r="I141" s="89"/>
      <c r="J141" s="89"/>
      <c r="K141" s="89"/>
      <c r="L141" s="89"/>
      <c r="M141" s="89"/>
      <c r="N141" s="89"/>
      <c r="O141" s="89"/>
      <c r="P141" s="89"/>
      <c r="Q141" s="89"/>
      <c r="R141" s="89"/>
      <c r="S141" s="89"/>
      <c r="T141" s="89"/>
      <c r="U141" s="89"/>
      <c r="V141" s="89"/>
    </row>
    <row r="142" spans="1:22" x14ac:dyDescent="0.25">
      <c r="A142" s="82">
        <f t="shared" si="5"/>
        <v>45058</v>
      </c>
      <c r="B142" s="87"/>
      <c r="C142" s="87"/>
      <c r="D142" s="87"/>
      <c r="E142" s="87"/>
      <c r="F142" s="87"/>
      <c r="G142" s="87"/>
      <c r="H142" s="88">
        <f t="shared" si="4"/>
        <v>0</v>
      </c>
      <c r="I142" s="89"/>
      <c r="J142" s="89"/>
      <c r="K142" s="89"/>
      <c r="L142" s="89"/>
      <c r="M142" s="89"/>
      <c r="N142" s="89"/>
      <c r="O142" s="89"/>
      <c r="P142" s="89"/>
      <c r="Q142" s="89"/>
      <c r="R142" s="89"/>
      <c r="S142" s="89"/>
      <c r="T142" s="89"/>
      <c r="U142" s="89"/>
      <c r="V142" s="89"/>
    </row>
    <row r="143" spans="1:22" x14ac:dyDescent="0.25">
      <c r="A143" s="82">
        <f t="shared" si="5"/>
        <v>45059</v>
      </c>
      <c r="B143" s="87"/>
      <c r="C143" s="87"/>
      <c r="D143" s="87"/>
      <c r="E143" s="87"/>
      <c r="F143" s="87"/>
      <c r="G143" s="87"/>
      <c r="H143" s="88">
        <f t="shared" si="4"/>
        <v>0</v>
      </c>
      <c r="I143" s="89"/>
      <c r="J143" s="89"/>
      <c r="K143" s="89"/>
      <c r="L143" s="89"/>
      <c r="M143" s="89"/>
      <c r="N143" s="89"/>
      <c r="O143" s="89"/>
      <c r="P143" s="89"/>
      <c r="Q143" s="89"/>
      <c r="R143" s="89"/>
      <c r="S143" s="89"/>
      <c r="T143" s="89"/>
      <c r="U143" s="89"/>
      <c r="V143" s="89"/>
    </row>
    <row r="144" spans="1:22" x14ac:dyDescent="0.25">
      <c r="A144" s="82">
        <f t="shared" si="5"/>
        <v>45060</v>
      </c>
      <c r="B144" s="87"/>
      <c r="C144" s="87"/>
      <c r="D144" s="87"/>
      <c r="E144" s="87"/>
      <c r="F144" s="87"/>
      <c r="G144" s="87"/>
      <c r="H144" s="88">
        <f t="shared" si="4"/>
        <v>0</v>
      </c>
      <c r="I144" s="89"/>
      <c r="J144" s="89"/>
      <c r="K144" s="89"/>
      <c r="L144" s="89"/>
      <c r="M144" s="89"/>
      <c r="N144" s="89"/>
      <c r="O144" s="89"/>
      <c r="P144" s="89"/>
      <c r="Q144" s="89"/>
      <c r="R144" s="89"/>
      <c r="S144" s="89"/>
      <c r="T144" s="89"/>
      <c r="U144" s="89"/>
      <c r="V144" s="89"/>
    </row>
    <row r="145" spans="1:22" x14ac:dyDescent="0.25">
      <c r="A145" s="82">
        <f t="shared" si="5"/>
        <v>45061</v>
      </c>
      <c r="B145" s="87"/>
      <c r="C145" s="87"/>
      <c r="D145" s="87"/>
      <c r="E145" s="87"/>
      <c r="F145" s="87"/>
      <c r="G145" s="87"/>
      <c r="H145" s="88">
        <f t="shared" si="4"/>
        <v>0</v>
      </c>
      <c r="I145" s="89"/>
      <c r="J145" s="89"/>
      <c r="K145" s="89"/>
      <c r="L145" s="89"/>
      <c r="M145" s="89"/>
      <c r="N145" s="89"/>
      <c r="O145" s="89"/>
      <c r="P145" s="89"/>
      <c r="Q145" s="89"/>
      <c r="R145" s="89"/>
      <c r="S145" s="89"/>
      <c r="T145" s="89"/>
      <c r="U145" s="89"/>
      <c r="V145" s="89"/>
    </row>
    <row r="146" spans="1:22" x14ac:dyDescent="0.25">
      <c r="A146" s="82">
        <f t="shared" si="5"/>
        <v>45062</v>
      </c>
      <c r="B146" s="87"/>
      <c r="C146" s="87"/>
      <c r="D146" s="87"/>
      <c r="E146" s="87"/>
      <c r="F146" s="87"/>
      <c r="G146" s="87"/>
      <c r="H146" s="88">
        <f t="shared" si="4"/>
        <v>0</v>
      </c>
      <c r="I146" s="89"/>
      <c r="J146" s="89"/>
      <c r="K146" s="89"/>
      <c r="L146" s="89"/>
      <c r="M146" s="89"/>
      <c r="N146" s="89"/>
      <c r="O146" s="89"/>
      <c r="P146" s="89"/>
      <c r="Q146" s="89"/>
      <c r="R146" s="89"/>
      <c r="S146" s="89"/>
      <c r="T146" s="89"/>
      <c r="U146" s="89"/>
      <c r="V146" s="89"/>
    </row>
    <row r="147" spans="1:22" x14ac:dyDescent="0.25">
      <c r="A147" s="82">
        <f t="shared" si="5"/>
        <v>45063</v>
      </c>
      <c r="B147" s="87"/>
      <c r="C147" s="87"/>
      <c r="D147" s="87"/>
      <c r="E147" s="87"/>
      <c r="F147" s="87"/>
      <c r="G147" s="87"/>
      <c r="H147" s="88">
        <f t="shared" si="4"/>
        <v>0</v>
      </c>
      <c r="I147" s="89"/>
      <c r="J147" s="89"/>
      <c r="K147" s="89"/>
      <c r="L147" s="89"/>
      <c r="M147" s="89"/>
      <c r="N147" s="89"/>
      <c r="O147" s="89"/>
      <c r="P147" s="89"/>
      <c r="Q147" s="89"/>
      <c r="R147" s="89"/>
      <c r="S147" s="89"/>
      <c r="T147" s="89"/>
      <c r="U147" s="89"/>
      <c r="V147" s="89"/>
    </row>
    <row r="148" spans="1:22" x14ac:dyDescent="0.25">
      <c r="A148" s="82">
        <f t="shared" si="5"/>
        <v>45064</v>
      </c>
      <c r="B148" s="87"/>
      <c r="C148" s="87"/>
      <c r="D148" s="87"/>
      <c r="E148" s="87"/>
      <c r="F148" s="87"/>
      <c r="G148" s="87"/>
      <c r="H148" s="88">
        <f t="shared" si="4"/>
        <v>0</v>
      </c>
      <c r="I148" s="89"/>
      <c r="J148" s="89"/>
      <c r="K148" s="89"/>
      <c r="L148" s="89"/>
      <c r="M148" s="89"/>
      <c r="N148" s="89"/>
      <c r="O148" s="89"/>
      <c r="P148" s="89"/>
      <c r="Q148" s="89"/>
      <c r="R148" s="89"/>
      <c r="S148" s="89"/>
      <c r="T148" s="89"/>
      <c r="U148" s="89"/>
      <c r="V148" s="89"/>
    </row>
    <row r="149" spans="1:22" x14ac:dyDescent="0.25">
      <c r="A149" s="82">
        <f t="shared" si="5"/>
        <v>45065</v>
      </c>
      <c r="B149" s="87"/>
      <c r="C149" s="87"/>
      <c r="D149" s="87"/>
      <c r="E149" s="87"/>
      <c r="F149" s="87"/>
      <c r="G149" s="87"/>
      <c r="H149" s="88">
        <f t="shared" si="4"/>
        <v>0</v>
      </c>
      <c r="I149" s="89"/>
      <c r="J149" s="89"/>
      <c r="K149" s="89"/>
      <c r="L149" s="89"/>
      <c r="M149" s="89"/>
      <c r="N149" s="89"/>
      <c r="O149" s="89"/>
      <c r="P149" s="89"/>
      <c r="Q149" s="89"/>
      <c r="R149" s="89"/>
      <c r="S149" s="89"/>
      <c r="T149" s="89"/>
      <c r="U149" s="89"/>
      <c r="V149" s="89"/>
    </row>
    <row r="150" spans="1:22" x14ac:dyDescent="0.25">
      <c r="A150" s="82">
        <f t="shared" si="5"/>
        <v>45066</v>
      </c>
      <c r="B150" s="87"/>
      <c r="C150" s="87"/>
      <c r="D150" s="87"/>
      <c r="E150" s="87"/>
      <c r="F150" s="87"/>
      <c r="G150" s="87"/>
      <c r="H150" s="88">
        <f t="shared" si="4"/>
        <v>0</v>
      </c>
      <c r="I150" s="89"/>
      <c r="J150" s="89"/>
      <c r="K150" s="89"/>
      <c r="L150" s="89"/>
      <c r="M150" s="89"/>
      <c r="N150" s="89"/>
      <c r="O150" s="89"/>
      <c r="P150" s="89"/>
      <c r="Q150" s="89"/>
      <c r="R150" s="89"/>
      <c r="S150" s="89"/>
      <c r="T150" s="89"/>
      <c r="U150" s="89"/>
      <c r="V150" s="89"/>
    </row>
    <row r="151" spans="1:22" x14ac:dyDescent="0.25">
      <c r="A151" s="82">
        <f t="shared" si="5"/>
        <v>45067</v>
      </c>
      <c r="B151" s="87"/>
      <c r="C151" s="87"/>
      <c r="D151" s="87"/>
      <c r="E151" s="87"/>
      <c r="F151" s="87"/>
      <c r="G151" s="87"/>
      <c r="H151" s="88">
        <f t="shared" si="4"/>
        <v>0</v>
      </c>
      <c r="I151" s="89"/>
      <c r="J151" s="89"/>
      <c r="K151" s="89"/>
      <c r="L151" s="89"/>
      <c r="M151" s="89"/>
      <c r="N151" s="89"/>
      <c r="O151" s="89"/>
      <c r="P151" s="89"/>
      <c r="Q151" s="89"/>
      <c r="R151" s="89"/>
      <c r="S151" s="89"/>
      <c r="T151" s="89"/>
      <c r="U151" s="89"/>
      <c r="V151" s="89"/>
    </row>
    <row r="152" spans="1:22" x14ac:dyDescent="0.25">
      <c r="A152" s="82">
        <f t="shared" si="5"/>
        <v>45068</v>
      </c>
      <c r="B152" s="87"/>
      <c r="C152" s="87"/>
      <c r="D152" s="87"/>
      <c r="E152" s="87"/>
      <c r="F152" s="87"/>
      <c r="G152" s="87"/>
      <c r="H152" s="88">
        <f t="shared" si="4"/>
        <v>0</v>
      </c>
      <c r="I152" s="89"/>
      <c r="J152" s="89"/>
      <c r="K152" s="89"/>
      <c r="L152" s="89"/>
      <c r="M152" s="89"/>
      <c r="N152" s="89"/>
      <c r="O152" s="89"/>
      <c r="P152" s="89"/>
      <c r="Q152" s="89"/>
      <c r="R152" s="89"/>
      <c r="S152" s="89"/>
      <c r="T152" s="89"/>
      <c r="U152" s="89"/>
      <c r="V152" s="89"/>
    </row>
    <row r="153" spans="1:22" x14ac:dyDescent="0.25">
      <c r="A153" s="82">
        <f t="shared" si="5"/>
        <v>45069</v>
      </c>
      <c r="B153" s="87"/>
      <c r="C153" s="87"/>
      <c r="D153" s="87"/>
      <c r="E153" s="87"/>
      <c r="F153" s="87"/>
      <c r="G153" s="87"/>
      <c r="H153" s="88">
        <f t="shared" si="4"/>
        <v>0</v>
      </c>
      <c r="I153" s="89"/>
      <c r="J153" s="89"/>
      <c r="K153" s="89"/>
      <c r="L153" s="89"/>
      <c r="M153" s="89"/>
      <c r="N153" s="89"/>
      <c r="O153" s="89"/>
      <c r="P153" s="89"/>
      <c r="Q153" s="89"/>
      <c r="R153" s="89"/>
      <c r="S153" s="89"/>
      <c r="T153" s="89"/>
      <c r="U153" s="89"/>
      <c r="V153" s="89"/>
    </row>
    <row r="154" spans="1:22" x14ac:dyDescent="0.25">
      <c r="A154" s="82">
        <f t="shared" si="5"/>
        <v>45070</v>
      </c>
      <c r="B154" s="87"/>
      <c r="C154" s="87"/>
      <c r="D154" s="87"/>
      <c r="E154" s="87"/>
      <c r="F154" s="87"/>
      <c r="G154" s="87"/>
      <c r="H154" s="88">
        <f t="shared" si="4"/>
        <v>0</v>
      </c>
      <c r="I154" s="89"/>
      <c r="J154" s="89"/>
      <c r="K154" s="89"/>
      <c r="L154" s="89"/>
      <c r="M154" s="89"/>
      <c r="N154" s="89"/>
      <c r="O154" s="89"/>
      <c r="P154" s="89"/>
      <c r="Q154" s="89"/>
      <c r="R154" s="89"/>
      <c r="S154" s="89"/>
      <c r="T154" s="89"/>
      <c r="U154" s="89"/>
      <c r="V154" s="89"/>
    </row>
    <row r="155" spans="1:22" x14ac:dyDescent="0.25">
      <c r="A155" s="82">
        <f t="shared" si="5"/>
        <v>45071</v>
      </c>
      <c r="B155" s="87"/>
      <c r="C155" s="87"/>
      <c r="D155" s="87"/>
      <c r="E155" s="87"/>
      <c r="F155" s="87"/>
      <c r="G155" s="87"/>
      <c r="H155" s="88">
        <f t="shared" si="4"/>
        <v>0</v>
      </c>
      <c r="I155" s="89"/>
      <c r="J155" s="89"/>
      <c r="K155" s="89"/>
      <c r="L155" s="89"/>
      <c r="M155" s="89"/>
      <c r="N155" s="89"/>
      <c r="O155" s="89"/>
      <c r="P155" s="89"/>
      <c r="Q155" s="89"/>
      <c r="R155" s="89"/>
      <c r="S155" s="89"/>
      <c r="T155" s="89"/>
      <c r="U155" s="89"/>
      <c r="V155" s="89"/>
    </row>
    <row r="156" spans="1:22" x14ac:dyDescent="0.25">
      <c r="A156" s="82">
        <f t="shared" si="5"/>
        <v>45072</v>
      </c>
      <c r="B156" s="87"/>
      <c r="C156" s="87"/>
      <c r="D156" s="87"/>
      <c r="E156" s="87"/>
      <c r="F156" s="87"/>
      <c r="G156" s="87"/>
      <c r="H156" s="88">
        <f t="shared" si="4"/>
        <v>0</v>
      </c>
      <c r="I156" s="89"/>
      <c r="J156" s="89"/>
      <c r="K156" s="89"/>
      <c r="L156" s="89"/>
      <c r="M156" s="89"/>
      <c r="N156" s="89"/>
      <c r="O156" s="89"/>
      <c r="P156" s="89"/>
      <c r="Q156" s="89"/>
      <c r="R156" s="89"/>
      <c r="S156" s="89"/>
      <c r="T156" s="89"/>
      <c r="U156" s="89"/>
      <c r="V156" s="89"/>
    </row>
    <row r="157" spans="1:22" x14ac:dyDescent="0.25">
      <c r="A157" s="82">
        <f t="shared" si="5"/>
        <v>45073</v>
      </c>
      <c r="B157" s="87"/>
      <c r="C157" s="87"/>
      <c r="D157" s="87"/>
      <c r="E157" s="87"/>
      <c r="F157" s="87"/>
      <c r="G157" s="87"/>
      <c r="H157" s="88">
        <f t="shared" si="4"/>
        <v>0</v>
      </c>
      <c r="I157" s="89"/>
      <c r="J157" s="89"/>
      <c r="K157" s="89"/>
      <c r="L157" s="89"/>
      <c r="M157" s="89"/>
      <c r="N157" s="89"/>
      <c r="O157" s="89"/>
      <c r="P157" s="89"/>
      <c r="Q157" s="89"/>
      <c r="R157" s="89"/>
      <c r="S157" s="89"/>
      <c r="T157" s="89"/>
      <c r="U157" s="89"/>
      <c r="V157" s="89"/>
    </row>
    <row r="158" spans="1:22" x14ac:dyDescent="0.25">
      <c r="A158" s="82">
        <f t="shared" si="5"/>
        <v>45074</v>
      </c>
      <c r="B158" s="87"/>
      <c r="C158" s="87"/>
      <c r="D158" s="87"/>
      <c r="E158" s="87"/>
      <c r="F158" s="87"/>
      <c r="G158" s="87"/>
      <c r="H158" s="88">
        <f t="shared" si="4"/>
        <v>0</v>
      </c>
      <c r="I158" s="89"/>
      <c r="J158" s="89"/>
      <c r="K158" s="89"/>
      <c r="L158" s="89"/>
      <c r="M158" s="89"/>
      <c r="N158" s="89"/>
      <c r="O158" s="89"/>
      <c r="P158" s="89"/>
      <c r="Q158" s="89"/>
      <c r="R158" s="89"/>
      <c r="S158" s="89"/>
      <c r="T158" s="89"/>
      <c r="U158" s="89"/>
      <c r="V158" s="89"/>
    </row>
    <row r="159" spans="1:22" x14ac:dyDescent="0.25">
      <c r="A159" s="82">
        <f t="shared" si="5"/>
        <v>45075</v>
      </c>
      <c r="B159" s="87"/>
      <c r="C159" s="87"/>
      <c r="D159" s="87"/>
      <c r="E159" s="87"/>
      <c r="F159" s="87"/>
      <c r="G159" s="87"/>
      <c r="H159" s="88">
        <f t="shared" si="4"/>
        <v>0</v>
      </c>
      <c r="I159" s="89"/>
      <c r="J159" s="89"/>
      <c r="K159" s="89"/>
      <c r="L159" s="89"/>
      <c r="M159" s="89"/>
      <c r="N159" s="89"/>
      <c r="O159" s="89"/>
      <c r="P159" s="89"/>
      <c r="Q159" s="89"/>
      <c r="R159" s="89"/>
      <c r="S159" s="89"/>
      <c r="T159" s="89"/>
      <c r="U159" s="89"/>
      <c r="V159" s="89"/>
    </row>
    <row r="160" spans="1:22" x14ac:dyDescent="0.25">
      <c r="A160" s="82">
        <f t="shared" si="5"/>
        <v>45076</v>
      </c>
      <c r="B160" s="87"/>
      <c r="C160" s="87"/>
      <c r="D160" s="87"/>
      <c r="E160" s="87"/>
      <c r="F160" s="87"/>
      <c r="G160" s="87"/>
      <c r="H160" s="88">
        <f t="shared" si="4"/>
        <v>0</v>
      </c>
      <c r="I160" s="89"/>
      <c r="J160" s="89"/>
      <c r="K160" s="89"/>
      <c r="L160" s="89"/>
      <c r="M160" s="89"/>
      <c r="N160" s="89"/>
      <c r="O160" s="89"/>
      <c r="P160" s="89"/>
      <c r="Q160" s="89"/>
      <c r="R160" s="89"/>
      <c r="S160" s="89"/>
      <c r="T160" s="89"/>
      <c r="U160" s="89"/>
      <c r="V160" s="89"/>
    </row>
    <row r="161" spans="1:22" x14ac:dyDescent="0.25">
      <c r="A161" s="82">
        <f t="shared" si="5"/>
        <v>45077</v>
      </c>
      <c r="B161" s="87"/>
      <c r="C161" s="87"/>
      <c r="D161" s="87"/>
      <c r="E161" s="87"/>
      <c r="F161" s="87"/>
      <c r="G161" s="87"/>
      <c r="H161" s="88">
        <f t="shared" si="4"/>
        <v>0</v>
      </c>
      <c r="I161" s="89"/>
      <c r="J161" s="89"/>
      <c r="K161" s="89"/>
      <c r="L161" s="89"/>
      <c r="M161" s="89"/>
      <c r="N161" s="89"/>
      <c r="O161" s="89"/>
      <c r="P161" s="89"/>
      <c r="Q161" s="89"/>
      <c r="R161" s="89"/>
      <c r="S161" s="89"/>
      <c r="T161" s="89"/>
      <c r="U161" s="89"/>
      <c r="V161" s="89"/>
    </row>
    <row r="162" spans="1:22" x14ac:dyDescent="0.25">
      <c r="A162" s="82">
        <f t="shared" si="5"/>
        <v>45078</v>
      </c>
      <c r="B162" s="87"/>
      <c r="C162" s="87"/>
      <c r="D162" s="87"/>
      <c r="E162" s="87"/>
      <c r="F162" s="87"/>
      <c r="G162" s="87"/>
      <c r="H162" s="88">
        <f t="shared" si="4"/>
        <v>0</v>
      </c>
      <c r="I162" s="89"/>
      <c r="J162" s="89"/>
      <c r="K162" s="89"/>
      <c r="L162" s="89"/>
      <c r="M162" s="89"/>
      <c r="N162" s="89"/>
      <c r="O162" s="89"/>
      <c r="P162" s="89"/>
      <c r="Q162" s="89"/>
      <c r="R162" s="89"/>
      <c r="S162" s="89"/>
      <c r="T162" s="89"/>
      <c r="U162" s="89"/>
      <c r="V162" s="89"/>
    </row>
    <row r="163" spans="1:22" x14ac:dyDescent="0.25">
      <c r="A163" s="82">
        <f t="shared" si="5"/>
        <v>45079</v>
      </c>
      <c r="B163" s="87"/>
      <c r="C163" s="87"/>
      <c r="D163" s="87"/>
      <c r="E163" s="87"/>
      <c r="F163" s="87"/>
      <c r="G163" s="87"/>
      <c r="H163" s="88">
        <f t="shared" si="4"/>
        <v>0</v>
      </c>
      <c r="I163" s="89"/>
      <c r="J163" s="89"/>
      <c r="K163" s="89"/>
      <c r="L163" s="89"/>
      <c r="M163" s="89"/>
      <c r="N163" s="89"/>
      <c r="O163" s="89"/>
      <c r="P163" s="89"/>
      <c r="Q163" s="89"/>
      <c r="R163" s="89"/>
      <c r="S163" s="89"/>
      <c r="T163" s="89"/>
      <c r="U163" s="89"/>
      <c r="V163" s="89"/>
    </row>
    <row r="164" spans="1:22" x14ac:dyDescent="0.25">
      <c r="A164" s="82">
        <f t="shared" si="5"/>
        <v>45080</v>
      </c>
      <c r="B164" s="87"/>
      <c r="C164" s="87"/>
      <c r="D164" s="87"/>
      <c r="E164" s="87"/>
      <c r="F164" s="87"/>
      <c r="G164" s="87"/>
      <c r="H164" s="88">
        <f t="shared" si="4"/>
        <v>0</v>
      </c>
      <c r="I164" s="89"/>
      <c r="J164" s="89"/>
      <c r="K164" s="89"/>
      <c r="L164" s="89"/>
      <c r="M164" s="89"/>
      <c r="N164" s="89"/>
      <c r="O164" s="89"/>
      <c r="P164" s="89"/>
      <c r="Q164" s="89"/>
      <c r="R164" s="89"/>
      <c r="S164" s="89"/>
      <c r="T164" s="89"/>
      <c r="U164" s="89"/>
      <c r="V164" s="89"/>
    </row>
    <row r="165" spans="1:22" x14ac:dyDescent="0.25">
      <c r="A165" s="82">
        <f t="shared" si="5"/>
        <v>45081</v>
      </c>
      <c r="B165" s="87"/>
      <c r="C165" s="87"/>
      <c r="D165" s="87"/>
      <c r="E165" s="87"/>
      <c r="F165" s="87"/>
      <c r="G165" s="87"/>
      <c r="H165" s="88">
        <f t="shared" si="4"/>
        <v>0</v>
      </c>
      <c r="I165" s="89"/>
      <c r="J165" s="89"/>
      <c r="K165" s="89"/>
      <c r="L165" s="89"/>
      <c r="M165" s="89"/>
      <c r="N165" s="89"/>
      <c r="O165" s="89"/>
      <c r="P165" s="89"/>
      <c r="Q165" s="89"/>
      <c r="R165" s="89"/>
      <c r="S165" s="89"/>
      <c r="T165" s="89"/>
      <c r="U165" s="89"/>
      <c r="V165" s="89"/>
    </row>
    <row r="166" spans="1:22" x14ac:dyDescent="0.25">
      <c r="A166" s="82">
        <f t="shared" si="5"/>
        <v>45082</v>
      </c>
      <c r="B166" s="87"/>
      <c r="C166" s="87"/>
      <c r="D166" s="87"/>
      <c r="E166" s="87"/>
      <c r="F166" s="87"/>
      <c r="G166" s="87"/>
      <c r="H166" s="88">
        <f t="shared" si="4"/>
        <v>0</v>
      </c>
      <c r="I166" s="89"/>
      <c r="J166" s="89"/>
      <c r="K166" s="89"/>
      <c r="L166" s="89"/>
      <c r="M166" s="89"/>
      <c r="N166" s="89"/>
      <c r="O166" s="89"/>
      <c r="P166" s="89"/>
      <c r="Q166" s="89"/>
      <c r="R166" s="89"/>
      <c r="S166" s="89"/>
      <c r="T166" s="89"/>
      <c r="U166" s="89"/>
      <c r="V166" s="89"/>
    </row>
    <row r="167" spans="1:22" x14ac:dyDescent="0.25">
      <c r="A167" s="82">
        <f t="shared" si="5"/>
        <v>45083</v>
      </c>
      <c r="B167" s="87"/>
      <c r="C167" s="87"/>
      <c r="D167" s="87"/>
      <c r="E167" s="87"/>
      <c r="F167" s="87"/>
      <c r="G167" s="87"/>
      <c r="H167" s="88">
        <f t="shared" si="4"/>
        <v>0</v>
      </c>
      <c r="I167" s="89"/>
      <c r="J167" s="89"/>
      <c r="K167" s="89"/>
      <c r="L167" s="89"/>
      <c r="M167" s="89"/>
      <c r="N167" s="89"/>
      <c r="O167" s="89"/>
      <c r="P167" s="89"/>
      <c r="Q167" s="89"/>
      <c r="R167" s="89"/>
      <c r="S167" s="89"/>
      <c r="T167" s="89"/>
      <c r="U167" s="89"/>
      <c r="V167" s="89"/>
    </row>
    <row r="168" spans="1:22" x14ac:dyDescent="0.25">
      <c r="A168" s="82">
        <f t="shared" si="5"/>
        <v>45084</v>
      </c>
      <c r="B168" s="87"/>
      <c r="C168" s="87"/>
      <c r="D168" s="87"/>
      <c r="E168" s="87"/>
      <c r="F168" s="87"/>
      <c r="G168" s="87"/>
      <c r="H168" s="88">
        <f t="shared" si="4"/>
        <v>0</v>
      </c>
      <c r="I168" s="89"/>
      <c r="J168" s="89"/>
      <c r="K168" s="89"/>
      <c r="L168" s="89"/>
      <c r="M168" s="89"/>
      <c r="N168" s="89"/>
      <c r="O168" s="89"/>
      <c r="P168" s="89"/>
      <c r="Q168" s="89"/>
      <c r="R168" s="89"/>
      <c r="S168" s="89"/>
      <c r="T168" s="89"/>
      <c r="U168" s="89"/>
      <c r="V168" s="89"/>
    </row>
    <row r="169" spans="1:22" x14ac:dyDescent="0.25">
      <c r="A169" s="82">
        <f t="shared" si="5"/>
        <v>45085</v>
      </c>
      <c r="B169" s="87"/>
      <c r="C169" s="87"/>
      <c r="D169" s="87"/>
      <c r="E169" s="87"/>
      <c r="F169" s="87"/>
      <c r="G169" s="87"/>
      <c r="H169" s="88">
        <f t="shared" si="4"/>
        <v>0</v>
      </c>
      <c r="I169" s="89"/>
      <c r="J169" s="89"/>
      <c r="K169" s="89"/>
      <c r="L169" s="89"/>
      <c r="M169" s="89"/>
      <c r="N169" s="89"/>
      <c r="O169" s="89"/>
      <c r="P169" s="89"/>
      <c r="Q169" s="89"/>
      <c r="R169" s="89"/>
      <c r="S169" s="89"/>
      <c r="T169" s="89"/>
      <c r="U169" s="89"/>
      <c r="V169" s="89"/>
    </row>
    <row r="170" spans="1:22" x14ac:dyDescent="0.25">
      <c r="A170" s="82">
        <f t="shared" si="5"/>
        <v>45086</v>
      </c>
      <c r="B170" s="87"/>
      <c r="C170" s="87"/>
      <c r="D170" s="87"/>
      <c r="E170" s="87"/>
      <c r="F170" s="87"/>
      <c r="G170" s="87"/>
      <c r="H170" s="88">
        <f t="shared" si="4"/>
        <v>0</v>
      </c>
      <c r="I170" s="89"/>
      <c r="J170" s="89"/>
      <c r="K170" s="89"/>
      <c r="L170" s="89"/>
      <c r="M170" s="89"/>
      <c r="N170" s="89"/>
      <c r="O170" s="89"/>
      <c r="P170" s="89"/>
      <c r="Q170" s="89"/>
      <c r="R170" s="89"/>
      <c r="S170" s="89"/>
      <c r="T170" s="89"/>
      <c r="U170" s="89"/>
      <c r="V170" s="89"/>
    </row>
    <row r="171" spans="1:22" x14ac:dyDescent="0.25">
      <c r="A171" s="82">
        <f t="shared" si="5"/>
        <v>45087</v>
      </c>
      <c r="B171" s="87"/>
      <c r="C171" s="87"/>
      <c r="D171" s="87"/>
      <c r="E171" s="87"/>
      <c r="F171" s="87"/>
      <c r="G171" s="87"/>
      <c r="H171" s="88">
        <f t="shared" si="4"/>
        <v>0</v>
      </c>
      <c r="I171" s="89"/>
      <c r="J171" s="89"/>
      <c r="K171" s="89"/>
      <c r="L171" s="89"/>
      <c r="M171" s="89"/>
      <c r="N171" s="89"/>
      <c r="O171" s="89"/>
      <c r="P171" s="89"/>
      <c r="Q171" s="89"/>
      <c r="R171" s="89"/>
      <c r="S171" s="89"/>
      <c r="T171" s="89"/>
      <c r="U171" s="89"/>
      <c r="V171" s="89"/>
    </row>
    <row r="172" spans="1:22" x14ac:dyDescent="0.25">
      <c r="A172" s="82">
        <f t="shared" si="5"/>
        <v>45088</v>
      </c>
      <c r="B172" s="87"/>
      <c r="C172" s="87"/>
      <c r="D172" s="87"/>
      <c r="E172" s="87"/>
      <c r="F172" s="87"/>
      <c r="G172" s="87"/>
      <c r="H172" s="88">
        <f t="shared" si="4"/>
        <v>0</v>
      </c>
      <c r="I172" s="89"/>
      <c r="J172" s="89"/>
      <c r="K172" s="89"/>
      <c r="L172" s="89"/>
      <c r="M172" s="89"/>
      <c r="N172" s="89"/>
      <c r="O172" s="89"/>
      <c r="P172" s="89"/>
      <c r="Q172" s="89"/>
      <c r="R172" s="89"/>
      <c r="S172" s="89"/>
      <c r="T172" s="89"/>
      <c r="U172" s="89"/>
      <c r="V172" s="89"/>
    </row>
    <row r="173" spans="1:22" x14ac:dyDescent="0.25">
      <c r="A173" s="82">
        <f t="shared" si="5"/>
        <v>45089</v>
      </c>
      <c r="B173" s="87"/>
      <c r="C173" s="87"/>
      <c r="D173" s="87"/>
      <c r="E173" s="87"/>
      <c r="F173" s="87"/>
      <c r="G173" s="87"/>
      <c r="H173" s="88">
        <f t="shared" si="4"/>
        <v>0</v>
      </c>
      <c r="I173" s="89"/>
      <c r="J173" s="89"/>
      <c r="K173" s="89"/>
      <c r="L173" s="89"/>
      <c r="M173" s="89"/>
      <c r="N173" s="89"/>
      <c r="O173" s="89"/>
      <c r="P173" s="89"/>
      <c r="Q173" s="89"/>
      <c r="R173" s="89"/>
      <c r="S173" s="89"/>
      <c r="T173" s="89"/>
      <c r="U173" s="89"/>
      <c r="V173" s="89"/>
    </row>
    <row r="174" spans="1:22" x14ac:dyDescent="0.25">
      <c r="A174" s="82">
        <f t="shared" si="5"/>
        <v>45090</v>
      </c>
      <c r="B174" s="87"/>
      <c r="C174" s="87"/>
      <c r="D174" s="87"/>
      <c r="E174" s="87"/>
      <c r="F174" s="87"/>
      <c r="G174" s="87"/>
      <c r="H174" s="88">
        <f t="shared" si="4"/>
        <v>0</v>
      </c>
      <c r="I174" s="89"/>
      <c r="J174" s="89"/>
      <c r="K174" s="89"/>
      <c r="L174" s="89"/>
      <c r="M174" s="89"/>
      <c r="N174" s="89"/>
      <c r="O174" s="89"/>
      <c r="P174" s="89"/>
      <c r="Q174" s="89"/>
      <c r="R174" s="89"/>
      <c r="S174" s="89"/>
      <c r="T174" s="89"/>
      <c r="U174" s="89"/>
      <c r="V174" s="89"/>
    </row>
    <row r="175" spans="1:22" x14ac:dyDescent="0.25">
      <c r="A175" s="82">
        <f t="shared" si="5"/>
        <v>45091</v>
      </c>
      <c r="B175" s="87"/>
      <c r="C175" s="87"/>
      <c r="D175" s="87"/>
      <c r="E175" s="87"/>
      <c r="F175" s="87"/>
      <c r="G175" s="87"/>
      <c r="H175" s="88">
        <f t="shared" si="4"/>
        <v>0</v>
      </c>
      <c r="I175" s="89"/>
      <c r="J175" s="89"/>
      <c r="K175" s="89"/>
      <c r="L175" s="89"/>
      <c r="M175" s="89"/>
      <c r="N175" s="89"/>
      <c r="O175" s="89"/>
      <c r="P175" s="89"/>
      <c r="Q175" s="89"/>
      <c r="R175" s="89"/>
      <c r="S175" s="89"/>
      <c r="T175" s="89"/>
      <c r="U175" s="89"/>
      <c r="V175" s="89"/>
    </row>
    <row r="176" spans="1:22" x14ac:dyDescent="0.25">
      <c r="A176" s="82">
        <f t="shared" si="5"/>
        <v>45092</v>
      </c>
      <c r="B176" s="87"/>
      <c r="C176" s="87"/>
      <c r="D176" s="87"/>
      <c r="E176" s="87"/>
      <c r="F176" s="87"/>
      <c r="G176" s="87"/>
      <c r="H176" s="88">
        <f t="shared" si="4"/>
        <v>0</v>
      </c>
      <c r="I176" s="89"/>
      <c r="J176" s="89"/>
      <c r="K176" s="89"/>
      <c r="L176" s="89"/>
      <c r="M176" s="89"/>
      <c r="N176" s="89"/>
      <c r="O176" s="89"/>
      <c r="P176" s="89"/>
      <c r="Q176" s="89"/>
      <c r="R176" s="89"/>
      <c r="S176" s="89"/>
      <c r="T176" s="89"/>
      <c r="U176" s="89"/>
      <c r="V176" s="89"/>
    </row>
    <row r="177" spans="1:22" x14ac:dyDescent="0.25">
      <c r="A177" s="82">
        <f t="shared" si="5"/>
        <v>45093</v>
      </c>
      <c r="B177" s="87"/>
      <c r="C177" s="87"/>
      <c r="D177" s="87"/>
      <c r="E177" s="87"/>
      <c r="F177" s="87"/>
      <c r="G177" s="87"/>
      <c r="H177" s="88">
        <f t="shared" si="4"/>
        <v>0</v>
      </c>
      <c r="I177" s="89"/>
      <c r="J177" s="89"/>
      <c r="K177" s="89"/>
      <c r="L177" s="89"/>
      <c r="M177" s="89"/>
      <c r="N177" s="89"/>
      <c r="O177" s="89"/>
      <c r="P177" s="89"/>
      <c r="Q177" s="89"/>
      <c r="R177" s="89"/>
      <c r="S177" s="89"/>
      <c r="T177" s="89"/>
      <c r="U177" s="89"/>
      <c r="V177" s="89"/>
    </row>
    <row r="178" spans="1:22" x14ac:dyDescent="0.25">
      <c r="A178" s="82">
        <f t="shared" si="5"/>
        <v>45094</v>
      </c>
      <c r="B178" s="87"/>
      <c r="C178" s="87"/>
      <c r="D178" s="87"/>
      <c r="E178" s="87"/>
      <c r="F178" s="87"/>
      <c r="G178" s="87"/>
      <c r="H178" s="88">
        <f t="shared" si="4"/>
        <v>0</v>
      </c>
      <c r="I178" s="89"/>
      <c r="J178" s="89"/>
      <c r="K178" s="89"/>
      <c r="L178" s="89"/>
      <c r="M178" s="89"/>
      <c r="N178" s="89"/>
      <c r="O178" s="89"/>
      <c r="P178" s="89"/>
      <c r="Q178" s="89"/>
      <c r="R178" s="89"/>
      <c r="S178" s="89"/>
      <c r="T178" s="89"/>
      <c r="U178" s="89"/>
      <c r="V178" s="89"/>
    </row>
    <row r="179" spans="1:22" x14ac:dyDescent="0.25">
      <c r="A179" s="82">
        <f t="shared" si="5"/>
        <v>45095</v>
      </c>
      <c r="B179" s="87"/>
      <c r="C179" s="87"/>
      <c r="D179" s="87"/>
      <c r="E179" s="87"/>
      <c r="F179" s="87"/>
      <c r="G179" s="87"/>
      <c r="H179" s="88">
        <f t="shared" si="4"/>
        <v>0</v>
      </c>
      <c r="I179" s="89"/>
      <c r="J179" s="89"/>
      <c r="K179" s="89"/>
      <c r="L179" s="89"/>
      <c r="M179" s="89"/>
      <c r="N179" s="89"/>
      <c r="O179" s="89"/>
      <c r="P179" s="89"/>
      <c r="Q179" s="89"/>
      <c r="R179" s="89"/>
      <c r="S179" s="89"/>
      <c r="T179" s="89"/>
      <c r="U179" s="89"/>
      <c r="V179" s="89"/>
    </row>
    <row r="180" spans="1:22" x14ac:dyDescent="0.25">
      <c r="A180" s="82">
        <f t="shared" si="5"/>
        <v>45096</v>
      </c>
      <c r="B180" s="87"/>
      <c r="C180" s="87"/>
      <c r="D180" s="87"/>
      <c r="E180" s="87"/>
      <c r="F180" s="87"/>
      <c r="G180" s="87"/>
      <c r="H180" s="88">
        <f t="shared" si="4"/>
        <v>0</v>
      </c>
      <c r="I180" s="89"/>
      <c r="J180" s="89"/>
      <c r="K180" s="89"/>
      <c r="L180" s="89"/>
      <c r="M180" s="89"/>
      <c r="N180" s="89"/>
      <c r="O180" s="89"/>
      <c r="P180" s="89"/>
      <c r="Q180" s="89"/>
      <c r="R180" s="89"/>
      <c r="S180" s="89"/>
      <c r="T180" s="89"/>
      <c r="U180" s="89"/>
      <c r="V180" s="89"/>
    </row>
    <row r="181" spans="1:22" x14ac:dyDescent="0.25">
      <c r="A181" s="82">
        <f t="shared" si="5"/>
        <v>45097</v>
      </c>
      <c r="B181" s="87"/>
      <c r="C181" s="87"/>
      <c r="D181" s="87"/>
      <c r="E181" s="87"/>
      <c r="F181" s="87"/>
      <c r="G181" s="87"/>
      <c r="H181" s="88">
        <f t="shared" si="4"/>
        <v>0</v>
      </c>
      <c r="I181" s="89"/>
      <c r="J181" s="89"/>
      <c r="K181" s="89"/>
      <c r="L181" s="89"/>
      <c r="M181" s="89"/>
      <c r="N181" s="89"/>
      <c r="O181" s="89"/>
      <c r="P181" s="89"/>
      <c r="Q181" s="89"/>
      <c r="R181" s="89"/>
      <c r="S181" s="89"/>
      <c r="T181" s="89"/>
      <c r="U181" s="89"/>
      <c r="V181" s="89"/>
    </row>
    <row r="182" spans="1:22" x14ac:dyDescent="0.25">
      <c r="A182" s="82">
        <f t="shared" si="5"/>
        <v>45098</v>
      </c>
      <c r="B182" s="87"/>
      <c r="C182" s="87"/>
      <c r="D182" s="87"/>
      <c r="E182" s="87"/>
      <c r="F182" s="87"/>
      <c r="G182" s="87"/>
      <c r="H182" s="88">
        <f t="shared" si="4"/>
        <v>0</v>
      </c>
      <c r="I182" s="89"/>
      <c r="J182" s="89"/>
      <c r="K182" s="89"/>
      <c r="L182" s="89"/>
      <c r="M182" s="89"/>
      <c r="N182" s="89"/>
      <c r="O182" s="89"/>
      <c r="P182" s="89"/>
      <c r="Q182" s="89"/>
      <c r="R182" s="89"/>
      <c r="S182" s="89"/>
      <c r="T182" s="89"/>
      <c r="U182" s="89"/>
      <c r="V182" s="89"/>
    </row>
    <row r="183" spans="1:22" x14ac:dyDescent="0.25">
      <c r="A183" s="82">
        <f t="shared" si="5"/>
        <v>45099</v>
      </c>
      <c r="B183" s="87"/>
      <c r="C183" s="87"/>
      <c r="D183" s="87"/>
      <c r="E183" s="87"/>
      <c r="F183" s="87"/>
      <c r="G183" s="87"/>
      <c r="H183" s="88">
        <f t="shared" si="4"/>
        <v>0</v>
      </c>
      <c r="I183" s="89"/>
      <c r="J183" s="89"/>
      <c r="K183" s="89"/>
      <c r="L183" s="89"/>
      <c r="M183" s="89"/>
      <c r="N183" s="89"/>
      <c r="O183" s="89"/>
      <c r="P183" s="89"/>
      <c r="Q183" s="89"/>
      <c r="R183" s="89"/>
      <c r="S183" s="89"/>
      <c r="T183" s="89"/>
      <c r="U183" s="89"/>
      <c r="V183" s="89"/>
    </row>
    <row r="184" spans="1:22" x14ac:dyDescent="0.25">
      <c r="A184" s="82">
        <f t="shared" si="5"/>
        <v>45100</v>
      </c>
      <c r="B184" s="87"/>
      <c r="C184" s="87"/>
      <c r="D184" s="87"/>
      <c r="E184" s="87"/>
      <c r="F184" s="87"/>
      <c r="G184" s="87"/>
      <c r="H184" s="88">
        <f t="shared" si="4"/>
        <v>0</v>
      </c>
      <c r="I184" s="89"/>
      <c r="J184" s="89"/>
      <c r="K184" s="89"/>
      <c r="L184" s="89"/>
      <c r="M184" s="89"/>
      <c r="N184" s="89"/>
      <c r="O184" s="89"/>
      <c r="P184" s="89"/>
      <c r="Q184" s="89"/>
      <c r="R184" s="89"/>
      <c r="S184" s="89"/>
      <c r="T184" s="89"/>
      <c r="U184" s="89"/>
      <c r="V184" s="89"/>
    </row>
    <row r="185" spans="1:22" x14ac:dyDescent="0.25">
      <c r="A185" s="82">
        <f t="shared" si="5"/>
        <v>45101</v>
      </c>
      <c r="B185" s="87"/>
      <c r="C185" s="87"/>
      <c r="D185" s="87"/>
      <c r="E185" s="87"/>
      <c r="F185" s="87"/>
      <c r="G185" s="87"/>
      <c r="H185" s="88">
        <f t="shared" si="4"/>
        <v>0</v>
      </c>
      <c r="I185" s="89"/>
      <c r="J185" s="89"/>
      <c r="K185" s="89"/>
      <c r="L185" s="89"/>
      <c r="M185" s="89"/>
      <c r="N185" s="89"/>
      <c r="O185" s="89"/>
      <c r="P185" s="89"/>
      <c r="Q185" s="89"/>
      <c r="R185" s="89"/>
      <c r="S185" s="89"/>
      <c r="T185" s="89"/>
      <c r="U185" s="89"/>
      <c r="V185" s="89"/>
    </row>
    <row r="186" spans="1:22" x14ac:dyDescent="0.25">
      <c r="A186" s="82">
        <f t="shared" si="5"/>
        <v>45102</v>
      </c>
      <c r="B186" s="87"/>
      <c r="C186" s="87"/>
      <c r="D186" s="87"/>
      <c r="E186" s="87"/>
      <c r="F186" s="87"/>
      <c r="G186" s="87"/>
      <c r="H186" s="88">
        <f t="shared" si="4"/>
        <v>0</v>
      </c>
      <c r="I186" s="89"/>
      <c r="J186" s="89"/>
      <c r="K186" s="89"/>
      <c r="L186" s="89"/>
      <c r="M186" s="89"/>
      <c r="N186" s="89"/>
      <c r="O186" s="89"/>
      <c r="P186" s="89"/>
      <c r="Q186" s="89"/>
      <c r="R186" s="89"/>
      <c r="S186" s="89"/>
      <c r="T186" s="89"/>
      <c r="U186" s="89"/>
      <c r="V186" s="89"/>
    </row>
    <row r="187" spans="1:22" x14ac:dyDescent="0.25">
      <c r="A187" s="82">
        <f t="shared" si="5"/>
        <v>45103</v>
      </c>
      <c r="B187" s="87"/>
      <c r="C187" s="87"/>
      <c r="D187" s="87"/>
      <c r="E187" s="87"/>
      <c r="F187" s="87"/>
      <c r="G187" s="87"/>
      <c r="H187" s="88">
        <f t="shared" si="4"/>
        <v>0</v>
      </c>
      <c r="I187" s="89"/>
      <c r="J187" s="89"/>
      <c r="K187" s="89"/>
      <c r="L187" s="89"/>
      <c r="M187" s="89"/>
      <c r="N187" s="89"/>
      <c r="O187" s="89"/>
      <c r="P187" s="89"/>
      <c r="Q187" s="89"/>
      <c r="R187" s="89"/>
      <c r="S187" s="89"/>
      <c r="T187" s="89"/>
      <c r="U187" s="89"/>
      <c r="V187" s="89"/>
    </row>
    <row r="188" spans="1:22" x14ac:dyDescent="0.25">
      <c r="A188" s="82">
        <f t="shared" si="5"/>
        <v>45104</v>
      </c>
      <c r="B188" s="87"/>
      <c r="C188" s="87"/>
      <c r="D188" s="87"/>
      <c r="E188" s="87"/>
      <c r="F188" s="87"/>
      <c r="G188" s="87"/>
      <c r="H188" s="88">
        <f t="shared" si="4"/>
        <v>0</v>
      </c>
      <c r="I188" s="89"/>
      <c r="J188" s="89"/>
      <c r="K188" s="89"/>
      <c r="L188" s="89"/>
      <c r="M188" s="89"/>
      <c r="N188" s="89"/>
      <c r="O188" s="89"/>
      <c r="P188" s="89"/>
      <c r="Q188" s="89"/>
      <c r="R188" s="89"/>
      <c r="S188" s="89"/>
      <c r="T188" s="89"/>
      <c r="U188" s="89"/>
      <c r="V188" s="89"/>
    </row>
    <row r="189" spans="1:22" x14ac:dyDescent="0.25">
      <c r="A189" s="82">
        <f t="shared" si="5"/>
        <v>45105</v>
      </c>
      <c r="B189" s="87"/>
      <c r="C189" s="87"/>
      <c r="D189" s="87"/>
      <c r="E189" s="87"/>
      <c r="F189" s="87"/>
      <c r="G189" s="87"/>
      <c r="H189" s="88">
        <f t="shared" si="4"/>
        <v>0</v>
      </c>
      <c r="I189" s="89"/>
      <c r="J189" s="89"/>
      <c r="K189" s="89"/>
      <c r="L189" s="89"/>
      <c r="M189" s="89"/>
      <c r="N189" s="89"/>
      <c r="O189" s="89"/>
      <c r="P189" s="89"/>
      <c r="Q189" s="89"/>
      <c r="R189" s="89"/>
      <c r="S189" s="89"/>
      <c r="T189" s="89"/>
      <c r="U189" s="89"/>
      <c r="V189" s="89"/>
    </row>
    <row r="190" spans="1:22" x14ac:dyDescent="0.25">
      <c r="A190" s="82">
        <f t="shared" si="5"/>
        <v>45106</v>
      </c>
      <c r="B190" s="87"/>
      <c r="C190" s="87"/>
      <c r="D190" s="87"/>
      <c r="E190" s="87"/>
      <c r="F190" s="87"/>
      <c r="G190" s="87"/>
      <c r="H190" s="88">
        <f t="shared" si="4"/>
        <v>0</v>
      </c>
      <c r="I190" s="89"/>
      <c r="J190" s="89"/>
      <c r="K190" s="89"/>
      <c r="L190" s="89"/>
      <c r="M190" s="89"/>
      <c r="N190" s="89"/>
      <c r="O190" s="89"/>
      <c r="P190" s="89"/>
      <c r="Q190" s="89"/>
      <c r="R190" s="89"/>
      <c r="S190" s="89"/>
      <c r="T190" s="89"/>
      <c r="U190" s="89"/>
      <c r="V190" s="89"/>
    </row>
    <row r="191" spans="1:22" x14ac:dyDescent="0.25">
      <c r="A191" s="82">
        <f t="shared" si="5"/>
        <v>45107</v>
      </c>
      <c r="B191" s="87"/>
      <c r="C191" s="87"/>
      <c r="D191" s="87"/>
      <c r="E191" s="87"/>
      <c r="F191" s="87"/>
      <c r="G191" s="87"/>
      <c r="H191" s="88">
        <f t="shared" si="4"/>
        <v>0</v>
      </c>
      <c r="I191" s="89"/>
      <c r="J191" s="89"/>
      <c r="K191" s="89"/>
      <c r="L191" s="89"/>
      <c r="M191" s="89"/>
      <c r="N191" s="89"/>
      <c r="O191" s="89"/>
      <c r="P191" s="89"/>
      <c r="Q191" s="89"/>
      <c r="R191" s="89"/>
      <c r="S191" s="89"/>
      <c r="T191" s="89"/>
      <c r="U191" s="89"/>
      <c r="V191" s="89"/>
    </row>
    <row r="192" spans="1:22" x14ac:dyDescent="0.25">
      <c r="A192" s="82">
        <f t="shared" si="5"/>
        <v>45108</v>
      </c>
      <c r="B192" s="87"/>
      <c r="C192" s="87"/>
      <c r="D192" s="87"/>
      <c r="E192" s="87"/>
      <c r="F192" s="87"/>
      <c r="G192" s="87"/>
      <c r="H192" s="88">
        <f t="shared" si="4"/>
        <v>0</v>
      </c>
      <c r="I192" s="89"/>
      <c r="J192" s="89"/>
      <c r="K192" s="89"/>
      <c r="L192" s="89"/>
      <c r="M192" s="89"/>
      <c r="N192" s="89"/>
      <c r="O192" s="89"/>
      <c r="P192" s="89"/>
      <c r="Q192" s="89"/>
      <c r="R192" s="89"/>
      <c r="S192" s="89"/>
      <c r="T192" s="89"/>
      <c r="U192" s="89"/>
      <c r="V192" s="89"/>
    </row>
    <row r="193" spans="1:22" x14ac:dyDescent="0.25">
      <c r="A193" s="82">
        <f t="shared" si="5"/>
        <v>45109</v>
      </c>
      <c r="B193" s="87"/>
      <c r="C193" s="87"/>
      <c r="D193" s="87"/>
      <c r="E193" s="87"/>
      <c r="F193" s="87"/>
      <c r="G193" s="87"/>
      <c r="H193" s="88">
        <f t="shared" si="4"/>
        <v>0</v>
      </c>
      <c r="I193" s="89"/>
      <c r="J193" s="89"/>
      <c r="K193" s="89"/>
      <c r="L193" s="89"/>
      <c r="M193" s="89"/>
      <c r="N193" s="89"/>
      <c r="O193" s="89"/>
      <c r="P193" s="89"/>
      <c r="Q193" s="89"/>
      <c r="R193" s="89"/>
      <c r="S193" s="89"/>
      <c r="T193" s="89"/>
      <c r="U193" s="89"/>
      <c r="V193" s="89"/>
    </row>
    <row r="194" spans="1:22" x14ac:dyDescent="0.25">
      <c r="A194" s="82">
        <f t="shared" si="5"/>
        <v>45110</v>
      </c>
      <c r="B194" s="87"/>
      <c r="C194" s="87"/>
      <c r="D194" s="87"/>
      <c r="E194" s="87"/>
      <c r="F194" s="87"/>
      <c r="G194" s="87"/>
      <c r="H194" s="88">
        <f t="shared" si="4"/>
        <v>0</v>
      </c>
      <c r="I194" s="89"/>
      <c r="J194" s="89"/>
      <c r="K194" s="89"/>
      <c r="L194" s="89"/>
      <c r="M194" s="89"/>
      <c r="N194" s="89"/>
      <c r="O194" s="89"/>
      <c r="P194" s="89"/>
      <c r="Q194" s="89"/>
      <c r="R194" s="89"/>
      <c r="S194" s="89"/>
      <c r="T194" s="89"/>
      <c r="U194" s="89"/>
      <c r="V194" s="89"/>
    </row>
    <row r="195" spans="1:22" x14ac:dyDescent="0.25">
      <c r="A195" s="82">
        <f t="shared" si="5"/>
        <v>45111</v>
      </c>
      <c r="B195" s="87"/>
      <c r="C195" s="87"/>
      <c r="D195" s="87"/>
      <c r="E195" s="87"/>
      <c r="F195" s="87"/>
      <c r="G195" s="87"/>
      <c r="H195" s="88">
        <f t="shared" si="4"/>
        <v>0</v>
      </c>
      <c r="I195" s="89"/>
      <c r="J195" s="89"/>
      <c r="K195" s="89"/>
      <c r="L195" s="89"/>
      <c r="M195" s="89"/>
      <c r="N195" s="89"/>
      <c r="O195" s="89"/>
      <c r="P195" s="89"/>
      <c r="Q195" s="89"/>
      <c r="R195" s="89"/>
      <c r="S195" s="89"/>
      <c r="T195" s="89"/>
      <c r="U195" s="89"/>
      <c r="V195" s="89"/>
    </row>
    <row r="196" spans="1:22" x14ac:dyDescent="0.25">
      <c r="A196" s="82">
        <f t="shared" si="5"/>
        <v>45112</v>
      </c>
      <c r="B196" s="87"/>
      <c r="C196" s="87"/>
      <c r="D196" s="87"/>
      <c r="E196" s="87"/>
      <c r="F196" s="87"/>
      <c r="G196" s="87"/>
      <c r="H196" s="88">
        <f t="shared" si="4"/>
        <v>0</v>
      </c>
      <c r="I196" s="89"/>
      <c r="J196" s="89"/>
      <c r="K196" s="89"/>
      <c r="L196" s="89"/>
      <c r="M196" s="89"/>
      <c r="N196" s="89"/>
      <c r="O196" s="89"/>
      <c r="P196" s="89"/>
      <c r="Q196" s="89"/>
      <c r="R196" s="89"/>
      <c r="S196" s="89"/>
      <c r="T196" s="89"/>
      <c r="U196" s="89"/>
      <c r="V196" s="89"/>
    </row>
    <row r="197" spans="1:22" x14ac:dyDescent="0.25">
      <c r="A197" s="82">
        <f t="shared" si="5"/>
        <v>45113</v>
      </c>
      <c r="B197" s="87"/>
      <c r="C197" s="87"/>
      <c r="D197" s="87"/>
      <c r="E197" s="87"/>
      <c r="F197" s="87"/>
      <c r="G197" s="87"/>
      <c r="H197" s="88">
        <f t="shared" si="4"/>
        <v>0</v>
      </c>
      <c r="I197" s="89"/>
      <c r="J197" s="89"/>
      <c r="K197" s="89"/>
      <c r="L197" s="89"/>
      <c r="M197" s="89"/>
      <c r="N197" s="89"/>
      <c r="O197" s="89"/>
      <c r="P197" s="89"/>
      <c r="Q197" s="89"/>
      <c r="R197" s="89"/>
      <c r="S197" s="89"/>
      <c r="T197" s="89"/>
      <c r="U197" s="89"/>
      <c r="V197" s="89"/>
    </row>
    <row r="198" spans="1:22" x14ac:dyDescent="0.25">
      <c r="A198" s="82">
        <f t="shared" si="5"/>
        <v>45114</v>
      </c>
      <c r="B198" s="87"/>
      <c r="C198" s="87"/>
      <c r="D198" s="87"/>
      <c r="E198" s="87"/>
      <c r="F198" s="87"/>
      <c r="G198" s="87"/>
      <c r="H198" s="88">
        <f t="shared" si="4"/>
        <v>0</v>
      </c>
      <c r="I198" s="89"/>
      <c r="J198" s="89"/>
      <c r="K198" s="89"/>
      <c r="L198" s="89"/>
      <c r="M198" s="89"/>
      <c r="N198" s="89"/>
      <c r="O198" s="89"/>
      <c r="P198" s="89"/>
      <c r="Q198" s="89"/>
      <c r="R198" s="89"/>
      <c r="S198" s="89"/>
      <c r="T198" s="89"/>
      <c r="U198" s="89"/>
      <c r="V198" s="89"/>
    </row>
    <row r="199" spans="1:22" x14ac:dyDescent="0.25">
      <c r="A199" s="82">
        <f t="shared" si="5"/>
        <v>45115</v>
      </c>
      <c r="B199" s="87"/>
      <c r="C199" s="87"/>
      <c r="D199" s="87"/>
      <c r="E199" s="87"/>
      <c r="F199" s="87"/>
      <c r="G199" s="87"/>
      <c r="H199" s="88">
        <f t="shared" si="4"/>
        <v>0</v>
      </c>
      <c r="I199" s="89"/>
      <c r="J199" s="89"/>
      <c r="K199" s="89"/>
      <c r="L199" s="89"/>
      <c r="M199" s="89"/>
      <c r="N199" s="89"/>
      <c r="O199" s="89"/>
      <c r="P199" s="89"/>
      <c r="Q199" s="89"/>
      <c r="R199" s="89"/>
      <c r="S199" s="89"/>
      <c r="T199" s="89"/>
      <c r="U199" s="89"/>
      <c r="V199" s="89"/>
    </row>
    <row r="200" spans="1:22" x14ac:dyDescent="0.25">
      <c r="A200" s="82">
        <f t="shared" si="5"/>
        <v>45116</v>
      </c>
      <c r="B200" s="87"/>
      <c r="C200" s="87"/>
      <c r="D200" s="87"/>
      <c r="E200" s="87"/>
      <c r="F200" s="87"/>
      <c r="G200" s="87"/>
      <c r="H200" s="88">
        <f t="shared" si="4"/>
        <v>0</v>
      </c>
      <c r="I200" s="89"/>
      <c r="J200" s="89"/>
      <c r="K200" s="89"/>
      <c r="L200" s="89"/>
      <c r="M200" s="89"/>
      <c r="N200" s="89"/>
      <c r="O200" s="89"/>
      <c r="P200" s="89"/>
      <c r="Q200" s="89"/>
      <c r="R200" s="89"/>
      <c r="S200" s="89"/>
      <c r="T200" s="89"/>
      <c r="U200" s="89"/>
      <c r="V200" s="89"/>
    </row>
    <row r="201" spans="1:22" x14ac:dyDescent="0.25">
      <c r="A201" s="82">
        <f t="shared" si="5"/>
        <v>45117</v>
      </c>
      <c r="B201" s="87"/>
      <c r="C201" s="87"/>
      <c r="D201" s="87"/>
      <c r="E201" s="87"/>
      <c r="F201" s="87"/>
      <c r="G201" s="87"/>
      <c r="H201" s="88">
        <f t="shared" si="4"/>
        <v>0</v>
      </c>
      <c r="I201" s="89"/>
      <c r="J201" s="89"/>
      <c r="K201" s="89"/>
      <c r="L201" s="89"/>
      <c r="M201" s="89"/>
      <c r="N201" s="89"/>
      <c r="O201" s="89"/>
      <c r="P201" s="89"/>
      <c r="Q201" s="89"/>
      <c r="R201" s="89"/>
      <c r="S201" s="89"/>
      <c r="T201" s="89"/>
      <c r="U201" s="89"/>
      <c r="V201" s="89"/>
    </row>
    <row r="202" spans="1:22" x14ac:dyDescent="0.25">
      <c r="A202" s="82">
        <f t="shared" si="5"/>
        <v>45118</v>
      </c>
      <c r="B202" s="87"/>
      <c r="C202" s="87"/>
      <c r="D202" s="87"/>
      <c r="E202" s="87"/>
      <c r="F202" s="87"/>
      <c r="G202" s="87"/>
      <c r="H202" s="88">
        <f t="shared" si="4"/>
        <v>0</v>
      </c>
      <c r="I202" s="89"/>
      <c r="J202" s="89"/>
      <c r="K202" s="89"/>
      <c r="L202" s="89"/>
      <c r="M202" s="89"/>
      <c r="N202" s="89"/>
      <c r="O202" s="89"/>
      <c r="P202" s="89"/>
      <c r="Q202" s="89"/>
      <c r="R202" s="89"/>
      <c r="S202" s="89"/>
      <c r="T202" s="89"/>
      <c r="U202" s="89"/>
      <c r="V202" s="89"/>
    </row>
    <row r="203" spans="1:22" x14ac:dyDescent="0.25">
      <c r="A203" s="82">
        <f t="shared" si="5"/>
        <v>45119</v>
      </c>
      <c r="B203" s="87"/>
      <c r="C203" s="87"/>
      <c r="D203" s="87"/>
      <c r="E203" s="87"/>
      <c r="F203" s="87"/>
      <c r="G203" s="87"/>
      <c r="H203" s="88">
        <f t="shared" si="4"/>
        <v>0</v>
      </c>
      <c r="I203" s="89"/>
      <c r="J203" s="89"/>
      <c r="K203" s="89"/>
      <c r="L203" s="89"/>
      <c r="M203" s="89"/>
      <c r="N203" s="89"/>
      <c r="O203" s="89"/>
      <c r="P203" s="89"/>
      <c r="Q203" s="89"/>
      <c r="R203" s="89"/>
      <c r="S203" s="89"/>
      <c r="T203" s="89"/>
      <c r="U203" s="89"/>
      <c r="V203" s="89"/>
    </row>
    <row r="204" spans="1:22" x14ac:dyDescent="0.25">
      <c r="A204" s="82">
        <f t="shared" si="5"/>
        <v>45120</v>
      </c>
      <c r="B204" s="87"/>
      <c r="C204" s="87"/>
      <c r="D204" s="87"/>
      <c r="E204" s="87"/>
      <c r="F204" s="87"/>
      <c r="G204" s="87"/>
      <c r="H204" s="88">
        <f t="shared" ref="H204:H267" si="6">SUMIF($I$9:$XFD$9,$J$9,I204:XFD204)</f>
        <v>0</v>
      </c>
      <c r="I204" s="89"/>
      <c r="J204" s="89"/>
      <c r="K204" s="89"/>
      <c r="L204" s="89"/>
      <c r="M204" s="89"/>
      <c r="N204" s="89"/>
      <c r="O204" s="89"/>
      <c r="P204" s="89"/>
      <c r="Q204" s="89"/>
      <c r="R204" s="89"/>
      <c r="S204" s="89"/>
      <c r="T204" s="89"/>
      <c r="U204" s="89"/>
      <c r="V204" s="89"/>
    </row>
    <row r="205" spans="1:22" x14ac:dyDescent="0.25">
      <c r="A205" s="82">
        <f t="shared" ref="A205:A268" si="7">A204+1</f>
        <v>45121</v>
      </c>
      <c r="B205" s="87"/>
      <c r="C205" s="87"/>
      <c r="D205" s="87"/>
      <c r="E205" s="87"/>
      <c r="F205" s="87"/>
      <c r="G205" s="87"/>
      <c r="H205" s="88">
        <f t="shared" si="6"/>
        <v>0</v>
      </c>
      <c r="I205" s="89"/>
      <c r="J205" s="89"/>
      <c r="K205" s="89"/>
      <c r="L205" s="89"/>
      <c r="M205" s="89"/>
      <c r="N205" s="89"/>
      <c r="O205" s="89"/>
      <c r="P205" s="89"/>
      <c r="Q205" s="89"/>
      <c r="R205" s="89"/>
      <c r="S205" s="89"/>
      <c r="T205" s="89"/>
      <c r="U205" s="89"/>
      <c r="V205" s="89"/>
    </row>
    <row r="206" spans="1:22" x14ac:dyDescent="0.25">
      <c r="A206" s="82">
        <f t="shared" si="7"/>
        <v>45122</v>
      </c>
      <c r="B206" s="87"/>
      <c r="C206" s="87"/>
      <c r="D206" s="87"/>
      <c r="E206" s="87"/>
      <c r="F206" s="87"/>
      <c r="G206" s="87"/>
      <c r="H206" s="88">
        <f t="shared" si="6"/>
        <v>0</v>
      </c>
      <c r="I206" s="89"/>
      <c r="J206" s="89"/>
      <c r="K206" s="89"/>
      <c r="L206" s="89"/>
      <c r="M206" s="89"/>
      <c r="N206" s="89"/>
      <c r="O206" s="89"/>
      <c r="P206" s="89"/>
      <c r="Q206" s="89"/>
      <c r="R206" s="89"/>
      <c r="S206" s="89"/>
      <c r="T206" s="89"/>
      <c r="U206" s="89"/>
      <c r="V206" s="89"/>
    </row>
    <row r="207" spans="1:22" x14ac:dyDescent="0.25">
      <c r="A207" s="82">
        <f t="shared" si="7"/>
        <v>45123</v>
      </c>
      <c r="B207" s="87"/>
      <c r="C207" s="87"/>
      <c r="D207" s="87"/>
      <c r="E207" s="87"/>
      <c r="F207" s="87"/>
      <c r="G207" s="87"/>
      <c r="H207" s="88">
        <f t="shared" si="6"/>
        <v>0</v>
      </c>
      <c r="I207" s="89"/>
      <c r="J207" s="89"/>
      <c r="K207" s="89"/>
      <c r="L207" s="89"/>
      <c r="M207" s="89"/>
      <c r="N207" s="89"/>
      <c r="O207" s="89"/>
      <c r="P207" s="89"/>
      <c r="Q207" s="89"/>
      <c r="R207" s="89"/>
      <c r="S207" s="89"/>
      <c r="T207" s="89"/>
      <c r="U207" s="89"/>
      <c r="V207" s="89"/>
    </row>
    <row r="208" spans="1:22" x14ac:dyDescent="0.25">
      <c r="A208" s="82">
        <f t="shared" si="7"/>
        <v>45124</v>
      </c>
      <c r="B208" s="87"/>
      <c r="C208" s="87"/>
      <c r="D208" s="87"/>
      <c r="E208" s="87"/>
      <c r="F208" s="87"/>
      <c r="G208" s="87"/>
      <c r="H208" s="88">
        <f t="shared" si="6"/>
        <v>0</v>
      </c>
      <c r="I208" s="89"/>
      <c r="J208" s="89"/>
      <c r="K208" s="89"/>
      <c r="L208" s="89"/>
      <c r="M208" s="89"/>
      <c r="N208" s="89"/>
      <c r="O208" s="89"/>
      <c r="P208" s="89"/>
      <c r="Q208" s="89"/>
      <c r="R208" s="89"/>
      <c r="S208" s="89"/>
      <c r="T208" s="89"/>
      <c r="U208" s="89"/>
      <c r="V208" s="89"/>
    </row>
    <row r="209" spans="1:22" x14ac:dyDescent="0.25">
      <c r="A209" s="82">
        <f t="shared" si="7"/>
        <v>45125</v>
      </c>
      <c r="B209" s="87"/>
      <c r="C209" s="87"/>
      <c r="D209" s="87"/>
      <c r="E209" s="87"/>
      <c r="F209" s="87"/>
      <c r="G209" s="87"/>
      <c r="H209" s="88">
        <f t="shared" si="6"/>
        <v>0</v>
      </c>
      <c r="I209" s="89"/>
      <c r="J209" s="89"/>
      <c r="K209" s="89"/>
      <c r="L209" s="89"/>
      <c r="M209" s="89"/>
      <c r="N209" s="89"/>
      <c r="O209" s="89"/>
      <c r="P209" s="89"/>
      <c r="Q209" s="89"/>
      <c r="R209" s="89"/>
      <c r="S209" s="89"/>
      <c r="T209" s="89"/>
      <c r="U209" s="89"/>
      <c r="V209" s="89"/>
    </row>
    <row r="210" spans="1:22" x14ac:dyDescent="0.25">
      <c r="A210" s="82">
        <f t="shared" si="7"/>
        <v>45126</v>
      </c>
      <c r="B210" s="87"/>
      <c r="C210" s="87"/>
      <c r="D210" s="87"/>
      <c r="E210" s="87"/>
      <c r="F210" s="87"/>
      <c r="G210" s="87"/>
      <c r="H210" s="88">
        <f t="shared" si="6"/>
        <v>0</v>
      </c>
      <c r="I210" s="89"/>
      <c r="J210" s="89"/>
      <c r="K210" s="89"/>
      <c r="L210" s="89"/>
      <c r="M210" s="89"/>
      <c r="N210" s="89"/>
      <c r="O210" s="89"/>
      <c r="P210" s="89"/>
      <c r="Q210" s="89"/>
      <c r="R210" s="89"/>
      <c r="S210" s="89"/>
      <c r="T210" s="89"/>
      <c r="U210" s="89"/>
      <c r="V210" s="89"/>
    </row>
    <row r="211" spans="1:22" x14ac:dyDescent="0.25">
      <c r="A211" s="82">
        <f t="shared" si="7"/>
        <v>45127</v>
      </c>
      <c r="B211" s="87"/>
      <c r="C211" s="87"/>
      <c r="D211" s="87"/>
      <c r="E211" s="87"/>
      <c r="F211" s="87"/>
      <c r="G211" s="87"/>
      <c r="H211" s="88">
        <f t="shared" si="6"/>
        <v>0</v>
      </c>
      <c r="I211" s="89"/>
      <c r="J211" s="89"/>
      <c r="K211" s="89"/>
      <c r="L211" s="89"/>
      <c r="M211" s="89"/>
      <c r="N211" s="89"/>
      <c r="O211" s="89"/>
      <c r="P211" s="89"/>
      <c r="Q211" s="89"/>
      <c r="R211" s="89"/>
      <c r="S211" s="89"/>
      <c r="T211" s="89"/>
      <c r="U211" s="89"/>
      <c r="V211" s="89"/>
    </row>
    <row r="212" spans="1:22" x14ac:dyDescent="0.25">
      <c r="A212" s="82">
        <f t="shared" si="7"/>
        <v>45128</v>
      </c>
      <c r="B212" s="87"/>
      <c r="C212" s="87"/>
      <c r="D212" s="87"/>
      <c r="E212" s="87"/>
      <c r="F212" s="87"/>
      <c r="G212" s="87"/>
      <c r="H212" s="88">
        <f t="shared" si="6"/>
        <v>0</v>
      </c>
      <c r="I212" s="89"/>
      <c r="J212" s="89"/>
      <c r="K212" s="89"/>
      <c r="L212" s="89"/>
      <c r="M212" s="89"/>
      <c r="N212" s="89"/>
      <c r="O212" s="89"/>
      <c r="P212" s="89"/>
      <c r="Q212" s="89"/>
      <c r="R212" s="89"/>
      <c r="S212" s="89"/>
      <c r="T212" s="89"/>
      <c r="U212" s="89"/>
      <c r="V212" s="89"/>
    </row>
    <row r="213" spans="1:22" x14ac:dyDescent="0.25">
      <c r="A213" s="82">
        <f t="shared" si="7"/>
        <v>45129</v>
      </c>
      <c r="B213" s="87"/>
      <c r="C213" s="87"/>
      <c r="D213" s="87"/>
      <c r="E213" s="87"/>
      <c r="F213" s="87"/>
      <c r="G213" s="87"/>
      <c r="H213" s="88">
        <f t="shared" si="6"/>
        <v>0</v>
      </c>
      <c r="I213" s="89"/>
      <c r="J213" s="89"/>
      <c r="K213" s="89"/>
      <c r="L213" s="89"/>
      <c r="M213" s="89"/>
      <c r="N213" s="89"/>
      <c r="O213" s="89"/>
      <c r="P213" s="89"/>
      <c r="Q213" s="89"/>
      <c r="R213" s="89"/>
      <c r="S213" s="89"/>
      <c r="T213" s="89"/>
      <c r="U213" s="89"/>
      <c r="V213" s="89"/>
    </row>
    <row r="214" spans="1:22" x14ac:dyDescent="0.25">
      <c r="A214" s="82">
        <f t="shared" si="7"/>
        <v>45130</v>
      </c>
      <c r="B214" s="87"/>
      <c r="C214" s="87"/>
      <c r="D214" s="87"/>
      <c r="E214" s="87"/>
      <c r="F214" s="87"/>
      <c r="G214" s="87"/>
      <c r="H214" s="88">
        <f t="shared" si="6"/>
        <v>0</v>
      </c>
      <c r="I214" s="89"/>
      <c r="J214" s="89"/>
      <c r="K214" s="89"/>
      <c r="L214" s="89"/>
      <c r="M214" s="89"/>
      <c r="N214" s="89"/>
      <c r="O214" s="89"/>
      <c r="P214" s="89"/>
      <c r="Q214" s="89"/>
      <c r="R214" s="89"/>
      <c r="S214" s="89"/>
      <c r="T214" s="89"/>
      <c r="U214" s="89"/>
      <c r="V214" s="89"/>
    </row>
    <row r="215" spans="1:22" x14ac:dyDescent="0.25">
      <c r="A215" s="82">
        <f t="shared" si="7"/>
        <v>45131</v>
      </c>
      <c r="B215" s="87"/>
      <c r="C215" s="87"/>
      <c r="D215" s="87"/>
      <c r="E215" s="87"/>
      <c r="F215" s="87"/>
      <c r="G215" s="87"/>
      <c r="H215" s="88">
        <f t="shared" si="6"/>
        <v>0</v>
      </c>
      <c r="I215" s="89"/>
      <c r="J215" s="89"/>
      <c r="K215" s="89"/>
      <c r="L215" s="89"/>
      <c r="M215" s="89"/>
      <c r="N215" s="89"/>
      <c r="O215" s="89"/>
      <c r="P215" s="89"/>
      <c r="Q215" s="89"/>
      <c r="R215" s="89"/>
      <c r="S215" s="89"/>
      <c r="T215" s="89"/>
      <c r="U215" s="89"/>
      <c r="V215" s="89"/>
    </row>
    <row r="216" spans="1:22" x14ac:dyDescent="0.25">
      <c r="A216" s="82">
        <f t="shared" si="7"/>
        <v>45132</v>
      </c>
      <c r="B216" s="87"/>
      <c r="C216" s="87"/>
      <c r="D216" s="87"/>
      <c r="E216" s="87"/>
      <c r="F216" s="87"/>
      <c r="G216" s="87"/>
      <c r="H216" s="88">
        <f t="shared" si="6"/>
        <v>0</v>
      </c>
      <c r="I216" s="89"/>
      <c r="J216" s="89"/>
      <c r="K216" s="89"/>
      <c r="L216" s="89"/>
      <c r="M216" s="89"/>
      <c r="N216" s="89"/>
      <c r="O216" s="89"/>
      <c r="P216" s="89"/>
      <c r="Q216" s="89"/>
      <c r="R216" s="89"/>
      <c r="S216" s="89"/>
      <c r="T216" s="89"/>
      <c r="U216" s="89"/>
      <c r="V216" s="89"/>
    </row>
    <row r="217" spans="1:22" x14ac:dyDescent="0.25">
      <c r="A217" s="82">
        <f t="shared" si="7"/>
        <v>45133</v>
      </c>
      <c r="B217" s="87"/>
      <c r="C217" s="87"/>
      <c r="D217" s="87"/>
      <c r="E217" s="87"/>
      <c r="F217" s="87"/>
      <c r="G217" s="87"/>
      <c r="H217" s="88">
        <f t="shared" si="6"/>
        <v>0</v>
      </c>
      <c r="I217" s="89"/>
      <c r="J217" s="89"/>
      <c r="K217" s="89"/>
      <c r="L217" s="89"/>
      <c r="M217" s="89"/>
      <c r="N217" s="89"/>
      <c r="O217" s="89"/>
      <c r="P217" s="89"/>
      <c r="Q217" s="89"/>
      <c r="R217" s="89"/>
      <c r="S217" s="89"/>
      <c r="T217" s="89"/>
      <c r="U217" s="89"/>
      <c r="V217" s="89"/>
    </row>
    <row r="218" spans="1:22" x14ac:dyDescent="0.25">
      <c r="A218" s="82">
        <f t="shared" si="7"/>
        <v>45134</v>
      </c>
      <c r="B218" s="87"/>
      <c r="C218" s="87"/>
      <c r="D218" s="87"/>
      <c r="E218" s="87"/>
      <c r="F218" s="87"/>
      <c r="G218" s="87"/>
      <c r="H218" s="88">
        <f t="shared" si="6"/>
        <v>0</v>
      </c>
      <c r="I218" s="89"/>
      <c r="J218" s="89"/>
      <c r="K218" s="89"/>
      <c r="L218" s="89"/>
      <c r="M218" s="89"/>
      <c r="N218" s="89"/>
      <c r="O218" s="89"/>
      <c r="P218" s="89"/>
      <c r="Q218" s="89"/>
      <c r="R218" s="89"/>
      <c r="S218" s="89"/>
      <c r="T218" s="89"/>
      <c r="U218" s="89"/>
      <c r="V218" s="89"/>
    </row>
    <row r="219" spans="1:22" x14ac:dyDescent="0.25">
      <c r="A219" s="82">
        <f t="shared" si="7"/>
        <v>45135</v>
      </c>
      <c r="B219" s="87"/>
      <c r="C219" s="87"/>
      <c r="D219" s="87"/>
      <c r="E219" s="87"/>
      <c r="F219" s="87"/>
      <c r="G219" s="87"/>
      <c r="H219" s="88">
        <f t="shared" si="6"/>
        <v>0</v>
      </c>
      <c r="I219" s="89"/>
      <c r="J219" s="89"/>
      <c r="K219" s="89"/>
      <c r="L219" s="89"/>
      <c r="M219" s="89"/>
      <c r="N219" s="89"/>
      <c r="O219" s="89"/>
      <c r="P219" s="89"/>
      <c r="Q219" s="89"/>
      <c r="R219" s="89"/>
      <c r="S219" s="89"/>
      <c r="T219" s="89"/>
      <c r="U219" s="89"/>
      <c r="V219" s="89"/>
    </row>
    <row r="220" spans="1:22" x14ac:dyDescent="0.25">
      <c r="A220" s="82">
        <f t="shared" si="7"/>
        <v>45136</v>
      </c>
      <c r="B220" s="87"/>
      <c r="C220" s="87"/>
      <c r="D220" s="87"/>
      <c r="E220" s="87"/>
      <c r="F220" s="87"/>
      <c r="G220" s="87"/>
      <c r="H220" s="88">
        <f t="shared" si="6"/>
        <v>0</v>
      </c>
      <c r="I220" s="89"/>
      <c r="J220" s="89"/>
      <c r="K220" s="89"/>
      <c r="L220" s="89"/>
      <c r="M220" s="89"/>
      <c r="N220" s="89"/>
      <c r="O220" s="89"/>
      <c r="P220" s="89"/>
      <c r="Q220" s="89"/>
      <c r="R220" s="89"/>
      <c r="S220" s="89"/>
      <c r="T220" s="89"/>
      <c r="U220" s="89"/>
      <c r="V220" s="89"/>
    </row>
    <row r="221" spans="1:22" x14ac:dyDescent="0.25">
      <c r="A221" s="82">
        <f t="shared" si="7"/>
        <v>45137</v>
      </c>
      <c r="B221" s="87"/>
      <c r="C221" s="87"/>
      <c r="D221" s="87"/>
      <c r="E221" s="87"/>
      <c r="F221" s="87"/>
      <c r="G221" s="87"/>
      <c r="H221" s="88">
        <f t="shared" si="6"/>
        <v>0</v>
      </c>
      <c r="I221" s="89"/>
      <c r="J221" s="89"/>
      <c r="K221" s="89"/>
      <c r="L221" s="89"/>
      <c r="M221" s="89"/>
      <c r="N221" s="89"/>
      <c r="O221" s="89"/>
      <c r="P221" s="89"/>
      <c r="Q221" s="89"/>
      <c r="R221" s="89"/>
      <c r="S221" s="89"/>
      <c r="T221" s="89"/>
      <c r="U221" s="89"/>
      <c r="V221" s="89"/>
    </row>
    <row r="222" spans="1:22" x14ac:dyDescent="0.25">
      <c r="A222" s="82">
        <f t="shared" si="7"/>
        <v>45138</v>
      </c>
      <c r="B222" s="87"/>
      <c r="C222" s="87"/>
      <c r="D222" s="87"/>
      <c r="E222" s="87"/>
      <c r="F222" s="87"/>
      <c r="G222" s="87"/>
      <c r="H222" s="88">
        <f t="shared" si="6"/>
        <v>0</v>
      </c>
      <c r="I222" s="89"/>
      <c r="J222" s="89"/>
      <c r="K222" s="89"/>
      <c r="L222" s="89"/>
      <c r="M222" s="89"/>
      <c r="N222" s="89"/>
      <c r="O222" s="89"/>
      <c r="P222" s="89"/>
      <c r="Q222" s="89"/>
      <c r="R222" s="89"/>
      <c r="S222" s="89"/>
      <c r="T222" s="89"/>
      <c r="U222" s="89"/>
      <c r="V222" s="89"/>
    </row>
    <row r="223" spans="1:22" x14ac:dyDescent="0.25">
      <c r="A223" s="82">
        <f t="shared" si="7"/>
        <v>45139</v>
      </c>
      <c r="B223" s="87"/>
      <c r="C223" s="87"/>
      <c r="D223" s="87"/>
      <c r="E223" s="87"/>
      <c r="F223" s="87"/>
      <c r="G223" s="87"/>
      <c r="H223" s="88">
        <f t="shared" si="6"/>
        <v>0</v>
      </c>
      <c r="I223" s="89"/>
      <c r="J223" s="89"/>
      <c r="K223" s="89"/>
      <c r="L223" s="89"/>
      <c r="M223" s="89"/>
      <c r="N223" s="89"/>
      <c r="O223" s="89"/>
      <c r="P223" s="89"/>
      <c r="Q223" s="89"/>
      <c r="R223" s="89"/>
      <c r="S223" s="89"/>
      <c r="T223" s="89"/>
      <c r="U223" s="89"/>
      <c r="V223" s="89"/>
    </row>
    <row r="224" spans="1:22" x14ac:dyDescent="0.25">
      <c r="A224" s="82">
        <f t="shared" si="7"/>
        <v>45140</v>
      </c>
      <c r="B224" s="87"/>
      <c r="C224" s="87"/>
      <c r="D224" s="87"/>
      <c r="E224" s="87"/>
      <c r="F224" s="87"/>
      <c r="G224" s="87"/>
      <c r="H224" s="88">
        <f t="shared" si="6"/>
        <v>0</v>
      </c>
      <c r="I224" s="89"/>
      <c r="J224" s="89"/>
      <c r="K224" s="89"/>
      <c r="L224" s="89"/>
      <c r="M224" s="89"/>
      <c r="N224" s="89"/>
      <c r="O224" s="89"/>
      <c r="P224" s="89"/>
      <c r="Q224" s="89"/>
      <c r="R224" s="89"/>
      <c r="S224" s="89"/>
      <c r="T224" s="89"/>
      <c r="U224" s="89"/>
      <c r="V224" s="89"/>
    </row>
    <row r="225" spans="1:22" x14ac:dyDescent="0.25">
      <c r="A225" s="82">
        <f t="shared" si="7"/>
        <v>45141</v>
      </c>
      <c r="B225" s="87"/>
      <c r="C225" s="87"/>
      <c r="D225" s="87"/>
      <c r="E225" s="87"/>
      <c r="F225" s="87"/>
      <c r="G225" s="87"/>
      <c r="H225" s="88">
        <f t="shared" si="6"/>
        <v>0</v>
      </c>
      <c r="I225" s="89"/>
      <c r="J225" s="89"/>
      <c r="K225" s="89"/>
      <c r="L225" s="89"/>
      <c r="M225" s="89"/>
      <c r="N225" s="89"/>
      <c r="O225" s="89"/>
      <c r="P225" s="89"/>
      <c r="Q225" s="89"/>
      <c r="R225" s="89"/>
      <c r="S225" s="89"/>
      <c r="T225" s="89"/>
      <c r="U225" s="89"/>
      <c r="V225" s="89"/>
    </row>
    <row r="226" spans="1:22" x14ac:dyDescent="0.25">
      <c r="A226" s="82">
        <f t="shared" si="7"/>
        <v>45142</v>
      </c>
      <c r="B226" s="87"/>
      <c r="C226" s="87"/>
      <c r="D226" s="87"/>
      <c r="E226" s="87"/>
      <c r="F226" s="87"/>
      <c r="G226" s="87"/>
      <c r="H226" s="88">
        <f t="shared" si="6"/>
        <v>0</v>
      </c>
      <c r="I226" s="89"/>
      <c r="J226" s="89"/>
      <c r="K226" s="89"/>
      <c r="L226" s="89"/>
      <c r="M226" s="89"/>
      <c r="N226" s="89"/>
      <c r="O226" s="89"/>
      <c r="P226" s="89"/>
      <c r="Q226" s="89"/>
      <c r="R226" s="89"/>
      <c r="S226" s="89"/>
      <c r="T226" s="89"/>
      <c r="U226" s="89"/>
      <c r="V226" s="89"/>
    </row>
    <row r="227" spans="1:22" x14ac:dyDescent="0.25">
      <c r="A227" s="82">
        <f t="shared" si="7"/>
        <v>45143</v>
      </c>
      <c r="B227" s="87"/>
      <c r="C227" s="87"/>
      <c r="D227" s="87"/>
      <c r="E227" s="87"/>
      <c r="F227" s="87"/>
      <c r="G227" s="87"/>
      <c r="H227" s="88">
        <f t="shared" si="6"/>
        <v>0</v>
      </c>
      <c r="I227" s="89"/>
      <c r="J227" s="89"/>
      <c r="K227" s="89"/>
      <c r="L227" s="89"/>
      <c r="M227" s="89"/>
      <c r="N227" s="89"/>
      <c r="O227" s="89"/>
      <c r="P227" s="89"/>
      <c r="Q227" s="89"/>
      <c r="R227" s="89"/>
      <c r="S227" s="89"/>
      <c r="T227" s="89"/>
      <c r="U227" s="89"/>
      <c r="V227" s="89"/>
    </row>
    <row r="228" spans="1:22" x14ac:dyDescent="0.25">
      <c r="A228" s="82">
        <f t="shared" si="7"/>
        <v>45144</v>
      </c>
      <c r="B228" s="87"/>
      <c r="C228" s="87"/>
      <c r="D228" s="87"/>
      <c r="E228" s="87"/>
      <c r="F228" s="87"/>
      <c r="G228" s="87"/>
      <c r="H228" s="88">
        <f t="shared" si="6"/>
        <v>0</v>
      </c>
      <c r="I228" s="89"/>
      <c r="J228" s="89"/>
      <c r="K228" s="89"/>
      <c r="L228" s="89"/>
      <c r="M228" s="89"/>
      <c r="N228" s="89"/>
      <c r="O228" s="89"/>
      <c r="P228" s="89"/>
      <c r="Q228" s="89"/>
      <c r="R228" s="89"/>
      <c r="S228" s="89"/>
      <c r="T228" s="89"/>
      <c r="U228" s="89"/>
      <c r="V228" s="89"/>
    </row>
    <row r="229" spans="1:22" x14ac:dyDescent="0.25">
      <c r="A229" s="82">
        <f t="shared" si="7"/>
        <v>45145</v>
      </c>
      <c r="B229" s="87"/>
      <c r="C229" s="87"/>
      <c r="D229" s="87"/>
      <c r="E229" s="87"/>
      <c r="F229" s="87"/>
      <c r="G229" s="87"/>
      <c r="H229" s="88">
        <f t="shared" si="6"/>
        <v>0</v>
      </c>
      <c r="I229" s="89"/>
      <c r="J229" s="89"/>
      <c r="K229" s="89"/>
      <c r="L229" s="89"/>
      <c r="M229" s="89"/>
      <c r="N229" s="89"/>
      <c r="O229" s="89"/>
      <c r="P229" s="89"/>
      <c r="Q229" s="89"/>
      <c r="R229" s="89"/>
      <c r="S229" s="89"/>
      <c r="T229" s="89"/>
      <c r="U229" s="89"/>
      <c r="V229" s="89"/>
    </row>
    <row r="230" spans="1:22" x14ac:dyDescent="0.25">
      <c r="A230" s="82">
        <f t="shared" si="7"/>
        <v>45146</v>
      </c>
      <c r="B230" s="87"/>
      <c r="C230" s="87"/>
      <c r="D230" s="87"/>
      <c r="E230" s="87"/>
      <c r="F230" s="87"/>
      <c r="G230" s="87"/>
      <c r="H230" s="88">
        <f t="shared" si="6"/>
        <v>0</v>
      </c>
      <c r="I230" s="89"/>
      <c r="J230" s="89"/>
      <c r="K230" s="89"/>
      <c r="L230" s="89"/>
      <c r="M230" s="89"/>
      <c r="N230" s="89"/>
      <c r="O230" s="89"/>
      <c r="P230" s="89"/>
      <c r="Q230" s="89"/>
      <c r="R230" s="89"/>
      <c r="S230" s="89"/>
      <c r="T230" s="89"/>
      <c r="U230" s="89"/>
      <c r="V230" s="89"/>
    </row>
    <row r="231" spans="1:22" x14ac:dyDescent="0.25">
      <c r="A231" s="82">
        <f t="shared" si="7"/>
        <v>45147</v>
      </c>
      <c r="B231" s="87"/>
      <c r="C231" s="87"/>
      <c r="D231" s="87"/>
      <c r="E231" s="87"/>
      <c r="F231" s="87"/>
      <c r="G231" s="87"/>
      <c r="H231" s="88">
        <f t="shared" si="6"/>
        <v>0</v>
      </c>
      <c r="I231" s="89"/>
      <c r="J231" s="89"/>
      <c r="K231" s="89"/>
      <c r="L231" s="89"/>
      <c r="M231" s="89"/>
      <c r="N231" s="89"/>
      <c r="O231" s="89"/>
      <c r="P231" s="89"/>
      <c r="Q231" s="89"/>
      <c r="R231" s="89"/>
      <c r="S231" s="89"/>
      <c r="T231" s="89"/>
      <c r="U231" s="89"/>
      <c r="V231" s="89"/>
    </row>
    <row r="232" spans="1:22" x14ac:dyDescent="0.25">
      <c r="A232" s="82">
        <f t="shared" si="7"/>
        <v>45148</v>
      </c>
      <c r="B232" s="87"/>
      <c r="C232" s="87"/>
      <c r="D232" s="87"/>
      <c r="E232" s="87"/>
      <c r="F232" s="87"/>
      <c r="G232" s="87"/>
      <c r="H232" s="88">
        <f t="shared" si="6"/>
        <v>0</v>
      </c>
      <c r="I232" s="89"/>
      <c r="J232" s="89"/>
      <c r="K232" s="89"/>
      <c r="L232" s="89"/>
      <c r="M232" s="89"/>
      <c r="N232" s="89"/>
      <c r="O232" s="89"/>
      <c r="P232" s="89"/>
      <c r="Q232" s="89"/>
      <c r="R232" s="89"/>
      <c r="S232" s="89"/>
      <c r="T232" s="89"/>
      <c r="U232" s="89"/>
      <c r="V232" s="89"/>
    </row>
    <row r="233" spans="1:22" x14ac:dyDescent="0.25">
      <c r="A233" s="82">
        <f t="shared" si="7"/>
        <v>45149</v>
      </c>
      <c r="B233" s="87"/>
      <c r="C233" s="87"/>
      <c r="D233" s="87"/>
      <c r="E233" s="87"/>
      <c r="F233" s="87"/>
      <c r="G233" s="87"/>
      <c r="H233" s="88">
        <f t="shared" si="6"/>
        <v>0</v>
      </c>
      <c r="I233" s="89"/>
      <c r="J233" s="89"/>
      <c r="K233" s="89"/>
      <c r="L233" s="89"/>
      <c r="M233" s="89"/>
      <c r="N233" s="89"/>
      <c r="O233" s="89"/>
      <c r="P233" s="89"/>
      <c r="Q233" s="89"/>
      <c r="R233" s="89"/>
      <c r="S233" s="89"/>
      <c r="T233" s="89"/>
      <c r="U233" s="89"/>
      <c r="V233" s="89"/>
    </row>
    <row r="234" spans="1:22" x14ac:dyDescent="0.25">
      <c r="A234" s="82">
        <f t="shared" si="7"/>
        <v>45150</v>
      </c>
      <c r="B234" s="87"/>
      <c r="C234" s="87"/>
      <c r="D234" s="87"/>
      <c r="E234" s="87"/>
      <c r="F234" s="87"/>
      <c r="G234" s="87"/>
      <c r="H234" s="88">
        <f t="shared" si="6"/>
        <v>0</v>
      </c>
      <c r="I234" s="89"/>
      <c r="J234" s="89"/>
      <c r="K234" s="89"/>
      <c r="L234" s="89"/>
      <c r="M234" s="89"/>
      <c r="N234" s="89"/>
      <c r="O234" s="89"/>
      <c r="P234" s="89"/>
      <c r="Q234" s="89"/>
      <c r="R234" s="89"/>
      <c r="S234" s="89"/>
      <c r="T234" s="89"/>
      <c r="U234" s="89"/>
      <c r="V234" s="89"/>
    </row>
    <row r="235" spans="1:22" x14ac:dyDescent="0.25">
      <c r="A235" s="82">
        <f t="shared" si="7"/>
        <v>45151</v>
      </c>
      <c r="B235" s="87"/>
      <c r="C235" s="87"/>
      <c r="D235" s="87"/>
      <c r="E235" s="87"/>
      <c r="F235" s="87"/>
      <c r="G235" s="87"/>
      <c r="H235" s="88">
        <f t="shared" si="6"/>
        <v>0</v>
      </c>
      <c r="I235" s="89"/>
      <c r="J235" s="89"/>
      <c r="K235" s="89"/>
      <c r="L235" s="89"/>
      <c r="M235" s="89"/>
      <c r="N235" s="89"/>
      <c r="O235" s="89"/>
      <c r="P235" s="89"/>
      <c r="Q235" s="89"/>
      <c r="R235" s="89"/>
      <c r="S235" s="89"/>
      <c r="T235" s="89"/>
      <c r="U235" s="89"/>
      <c r="V235" s="89"/>
    </row>
    <row r="236" spans="1:22" x14ac:dyDescent="0.25">
      <c r="A236" s="82">
        <f t="shared" si="7"/>
        <v>45152</v>
      </c>
      <c r="B236" s="87"/>
      <c r="C236" s="87"/>
      <c r="D236" s="87"/>
      <c r="E236" s="87"/>
      <c r="F236" s="87"/>
      <c r="G236" s="87"/>
      <c r="H236" s="88">
        <f t="shared" si="6"/>
        <v>0</v>
      </c>
      <c r="I236" s="89"/>
      <c r="J236" s="89"/>
      <c r="K236" s="89"/>
      <c r="L236" s="89"/>
      <c r="M236" s="89"/>
      <c r="N236" s="89"/>
      <c r="O236" s="89"/>
      <c r="P236" s="89"/>
      <c r="Q236" s="89"/>
      <c r="R236" s="89"/>
      <c r="S236" s="89"/>
      <c r="T236" s="89"/>
      <c r="U236" s="89"/>
      <c r="V236" s="89"/>
    </row>
    <row r="237" spans="1:22" x14ac:dyDescent="0.25">
      <c r="A237" s="82">
        <f t="shared" si="7"/>
        <v>45153</v>
      </c>
      <c r="B237" s="87"/>
      <c r="C237" s="87"/>
      <c r="D237" s="87"/>
      <c r="E237" s="87"/>
      <c r="F237" s="87"/>
      <c r="G237" s="87"/>
      <c r="H237" s="88">
        <f t="shared" si="6"/>
        <v>0</v>
      </c>
      <c r="I237" s="89"/>
      <c r="J237" s="89"/>
      <c r="K237" s="89"/>
      <c r="L237" s="89"/>
      <c r="M237" s="89"/>
      <c r="N237" s="89"/>
      <c r="O237" s="89"/>
      <c r="P237" s="89"/>
      <c r="Q237" s="89"/>
      <c r="R237" s="89"/>
      <c r="S237" s="89"/>
      <c r="T237" s="89"/>
      <c r="U237" s="89"/>
      <c r="V237" s="89"/>
    </row>
    <row r="238" spans="1:22" x14ac:dyDescent="0.25">
      <c r="A238" s="82">
        <f t="shared" si="7"/>
        <v>45154</v>
      </c>
      <c r="B238" s="87"/>
      <c r="C238" s="87"/>
      <c r="D238" s="87"/>
      <c r="E238" s="87"/>
      <c r="F238" s="87"/>
      <c r="G238" s="87"/>
      <c r="H238" s="88">
        <f t="shared" si="6"/>
        <v>0</v>
      </c>
      <c r="I238" s="89"/>
      <c r="J238" s="89"/>
      <c r="K238" s="89"/>
      <c r="L238" s="89"/>
      <c r="M238" s="89"/>
      <c r="N238" s="89"/>
      <c r="O238" s="89"/>
      <c r="P238" s="89"/>
      <c r="Q238" s="89"/>
      <c r="R238" s="89"/>
      <c r="S238" s="89"/>
      <c r="T238" s="89"/>
      <c r="U238" s="89"/>
      <c r="V238" s="89"/>
    </row>
    <row r="239" spans="1:22" x14ac:dyDescent="0.25">
      <c r="A239" s="82">
        <f t="shared" si="7"/>
        <v>45155</v>
      </c>
      <c r="B239" s="87"/>
      <c r="C239" s="87"/>
      <c r="D239" s="87"/>
      <c r="E239" s="87"/>
      <c r="F239" s="87"/>
      <c r="G239" s="87"/>
      <c r="H239" s="88">
        <f t="shared" si="6"/>
        <v>0</v>
      </c>
      <c r="I239" s="89"/>
      <c r="J239" s="89"/>
      <c r="K239" s="89"/>
      <c r="L239" s="89"/>
      <c r="M239" s="89"/>
      <c r="N239" s="89"/>
      <c r="O239" s="89"/>
      <c r="P239" s="89"/>
      <c r="Q239" s="89"/>
      <c r="R239" s="89"/>
      <c r="S239" s="89"/>
      <c r="T239" s="89"/>
      <c r="U239" s="89"/>
      <c r="V239" s="89"/>
    </row>
    <row r="240" spans="1:22" x14ac:dyDescent="0.25">
      <c r="A240" s="82">
        <f t="shared" si="7"/>
        <v>45156</v>
      </c>
      <c r="B240" s="87"/>
      <c r="C240" s="87"/>
      <c r="D240" s="87"/>
      <c r="E240" s="87"/>
      <c r="F240" s="87"/>
      <c r="G240" s="87"/>
      <c r="H240" s="88">
        <f t="shared" si="6"/>
        <v>0</v>
      </c>
      <c r="I240" s="89"/>
      <c r="J240" s="89"/>
      <c r="K240" s="89"/>
      <c r="L240" s="89"/>
      <c r="M240" s="89"/>
      <c r="N240" s="89"/>
      <c r="O240" s="89"/>
      <c r="P240" s="89"/>
      <c r="Q240" s="89"/>
      <c r="R240" s="89"/>
      <c r="S240" s="89"/>
      <c r="T240" s="89"/>
      <c r="U240" s="89"/>
      <c r="V240" s="89"/>
    </row>
    <row r="241" spans="1:22" x14ac:dyDescent="0.25">
      <c r="A241" s="82">
        <f t="shared" si="7"/>
        <v>45157</v>
      </c>
      <c r="B241" s="87"/>
      <c r="C241" s="87"/>
      <c r="D241" s="87"/>
      <c r="E241" s="87"/>
      <c r="F241" s="87"/>
      <c r="G241" s="87"/>
      <c r="H241" s="88">
        <f t="shared" si="6"/>
        <v>0</v>
      </c>
      <c r="I241" s="89"/>
      <c r="J241" s="89"/>
      <c r="K241" s="89"/>
      <c r="L241" s="89"/>
      <c r="M241" s="89"/>
      <c r="N241" s="89"/>
      <c r="O241" s="89"/>
      <c r="P241" s="89"/>
      <c r="Q241" s="89"/>
      <c r="R241" s="89"/>
      <c r="S241" s="89"/>
      <c r="T241" s="89"/>
      <c r="U241" s="89"/>
      <c r="V241" s="89"/>
    </row>
    <row r="242" spans="1:22" x14ac:dyDescent="0.25">
      <c r="A242" s="82">
        <f t="shared" si="7"/>
        <v>45158</v>
      </c>
      <c r="B242" s="87"/>
      <c r="C242" s="87"/>
      <c r="D242" s="87"/>
      <c r="E242" s="87"/>
      <c r="F242" s="87"/>
      <c r="G242" s="87"/>
      <c r="H242" s="88">
        <f t="shared" si="6"/>
        <v>0</v>
      </c>
      <c r="I242" s="89"/>
      <c r="J242" s="89"/>
      <c r="K242" s="89"/>
      <c r="L242" s="89"/>
      <c r="M242" s="89"/>
      <c r="N242" s="89"/>
      <c r="O242" s="89"/>
      <c r="P242" s="89"/>
      <c r="Q242" s="89"/>
      <c r="R242" s="89"/>
      <c r="S242" s="89"/>
      <c r="T242" s="89"/>
      <c r="U242" s="89"/>
      <c r="V242" s="89"/>
    </row>
    <row r="243" spans="1:22" x14ac:dyDescent="0.25">
      <c r="A243" s="82">
        <f t="shared" si="7"/>
        <v>45159</v>
      </c>
      <c r="B243" s="87"/>
      <c r="C243" s="87"/>
      <c r="D243" s="87"/>
      <c r="E243" s="87"/>
      <c r="F243" s="87"/>
      <c r="G243" s="87"/>
      <c r="H243" s="88">
        <f t="shared" si="6"/>
        <v>0</v>
      </c>
      <c r="I243" s="89"/>
      <c r="J243" s="89"/>
      <c r="K243" s="89"/>
      <c r="L243" s="89"/>
      <c r="M243" s="89"/>
      <c r="N243" s="89"/>
      <c r="O243" s="89"/>
      <c r="P243" s="89"/>
      <c r="Q243" s="89"/>
      <c r="R243" s="89"/>
      <c r="S243" s="89"/>
      <c r="T243" s="89"/>
      <c r="U243" s="89"/>
      <c r="V243" s="89"/>
    </row>
    <row r="244" spans="1:22" x14ac:dyDescent="0.25">
      <c r="A244" s="82">
        <f t="shared" si="7"/>
        <v>45160</v>
      </c>
      <c r="B244" s="87"/>
      <c r="C244" s="87"/>
      <c r="D244" s="87"/>
      <c r="E244" s="87"/>
      <c r="F244" s="87"/>
      <c r="G244" s="87"/>
      <c r="H244" s="88">
        <f t="shared" si="6"/>
        <v>0</v>
      </c>
      <c r="I244" s="89"/>
      <c r="J244" s="89"/>
      <c r="K244" s="89"/>
      <c r="L244" s="89"/>
      <c r="M244" s="89"/>
      <c r="N244" s="89"/>
      <c r="O244" s="89"/>
      <c r="P244" s="89"/>
      <c r="Q244" s="89"/>
      <c r="R244" s="89"/>
      <c r="S244" s="89"/>
      <c r="T244" s="89"/>
      <c r="U244" s="89"/>
      <c r="V244" s="89"/>
    </row>
    <row r="245" spans="1:22" x14ac:dyDescent="0.25">
      <c r="A245" s="82">
        <f t="shared" si="7"/>
        <v>45161</v>
      </c>
      <c r="B245" s="87"/>
      <c r="C245" s="87"/>
      <c r="D245" s="87"/>
      <c r="E245" s="87"/>
      <c r="F245" s="87"/>
      <c r="G245" s="87"/>
      <c r="H245" s="88">
        <f t="shared" si="6"/>
        <v>0</v>
      </c>
      <c r="I245" s="89"/>
      <c r="J245" s="89"/>
      <c r="K245" s="89"/>
      <c r="L245" s="89"/>
      <c r="M245" s="89"/>
      <c r="N245" s="89"/>
      <c r="O245" s="89"/>
      <c r="P245" s="89"/>
      <c r="Q245" s="89"/>
      <c r="R245" s="89"/>
      <c r="S245" s="89"/>
      <c r="T245" s="89"/>
      <c r="U245" s="89"/>
      <c r="V245" s="89"/>
    </row>
    <row r="246" spans="1:22" x14ac:dyDescent="0.25">
      <c r="A246" s="82">
        <f t="shared" si="7"/>
        <v>45162</v>
      </c>
      <c r="B246" s="87"/>
      <c r="C246" s="87"/>
      <c r="D246" s="87"/>
      <c r="E246" s="87"/>
      <c r="F246" s="87"/>
      <c r="G246" s="87"/>
      <c r="H246" s="88">
        <f t="shared" si="6"/>
        <v>0</v>
      </c>
      <c r="I246" s="89"/>
      <c r="J246" s="89"/>
      <c r="K246" s="89"/>
      <c r="L246" s="89"/>
      <c r="M246" s="89"/>
      <c r="N246" s="89"/>
      <c r="O246" s="89"/>
      <c r="P246" s="89"/>
      <c r="Q246" s="89"/>
      <c r="R246" s="89"/>
      <c r="S246" s="89"/>
      <c r="T246" s="89"/>
      <c r="U246" s="89"/>
      <c r="V246" s="89"/>
    </row>
    <row r="247" spans="1:22" x14ac:dyDescent="0.25">
      <c r="A247" s="82">
        <f t="shared" si="7"/>
        <v>45163</v>
      </c>
      <c r="B247" s="87"/>
      <c r="C247" s="87"/>
      <c r="D247" s="87"/>
      <c r="E247" s="87"/>
      <c r="F247" s="87"/>
      <c r="G247" s="87"/>
      <c r="H247" s="88">
        <f t="shared" si="6"/>
        <v>0</v>
      </c>
      <c r="I247" s="89"/>
      <c r="J247" s="89"/>
      <c r="K247" s="89"/>
      <c r="L247" s="89"/>
      <c r="M247" s="89"/>
      <c r="N247" s="89"/>
      <c r="O247" s="89"/>
      <c r="P247" s="89"/>
      <c r="Q247" s="89"/>
      <c r="R247" s="89"/>
      <c r="S247" s="89"/>
      <c r="T247" s="89"/>
      <c r="U247" s="89"/>
      <c r="V247" s="89"/>
    </row>
    <row r="248" spans="1:22" x14ac:dyDescent="0.25">
      <c r="A248" s="82">
        <f t="shared" si="7"/>
        <v>45164</v>
      </c>
      <c r="B248" s="87"/>
      <c r="C248" s="87"/>
      <c r="D248" s="87"/>
      <c r="E248" s="87"/>
      <c r="F248" s="87"/>
      <c r="G248" s="87"/>
      <c r="H248" s="88">
        <f t="shared" si="6"/>
        <v>0</v>
      </c>
      <c r="I248" s="89"/>
      <c r="J248" s="89"/>
      <c r="K248" s="89"/>
      <c r="L248" s="89"/>
      <c r="M248" s="89"/>
      <c r="N248" s="89"/>
      <c r="O248" s="89"/>
      <c r="P248" s="89"/>
      <c r="Q248" s="89"/>
      <c r="R248" s="89"/>
      <c r="S248" s="89"/>
      <c r="T248" s="89"/>
      <c r="U248" s="89"/>
      <c r="V248" s="89"/>
    </row>
    <row r="249" spans="1:22" x14ac:dyDescent="0.25">
      <c r="A249" s="82">
        <f t="shared" si="7"/>
        <v>45165</v>
      </c>
      <c r="B249" s="87"/>
      <c r="C249" s="87"/>
      <c r="D249" s="87"/>
      <c r="E249" s="87"/>
      <c r="F249" s="87"/>
      <c r="G249" s="87"/>
      <c r="H249" s="88">
        <f t="shared" si="6"/>
        <v>0</v>
      </c>
      <c r="I249" s="89"/>
      <c r="J249" s="89"/>
      <c r="K249" s="89"/>
      <c r="L249" s="89"/>
      <c r="M249" s="89"/>
      <c r="N249" s="89"/>
      <c r="O249" s="89"/>
      <c r="P249" s="89"/>
      <c r="Q249" s="89"/>
      <c r="R249" s="89"/>
      <c r="S249" s="89"/>
      <c r="T249" s="89"/>
      <c r="U249" s="89"/>
      <c r="V249" s="89"/>
    </row>
    <row r="250" spans="1:22" x14ac:dyDescent="0.25">
      <c r="A250" s="82">
        <f t="shared" si="7"/>
        <v>45166</v>
      </c>
      <c r="B250" s="87"/>
      <c r="C250" s="87"/>
      <c r="D250" s="87"/>
      <c r="E250" s="87"/>
      <c r="F250" s="87"/>
      <c r="G250" s="87"/>
      <c r="H250" s="88">
        <f t="shared" si="6"/>
        <v>0</v>
      </c>
      <c r="I250" s="89"/>
      <c r="J250" s="89"/>
      <c r="K250" s="89"/>
      <c r="L250" s="89"/>
      <c r="M250" s="89"/>
      <c r="N250" s="89"/>
      <c r="O250" s="89"/>
      <c r="P250" s="89"/>
      <c r="Q250" s="89"/>
      <c r="R250" s="89"/>
      <c r="S250" s="89"/>
      <c r="T250" s="89"/>
      <c r="U250" s="89"/>
      <c r="V250" s="89"/>
    </row>
    <row r="251" spans="1:22" x14ac:dyDescent="0.25">
      <c r="A251" s="82">
        <f t="shared" si="7"/>
        <v>45167</v>
      </c>
      <c r="B251" s="87"/>
      <c r="C251" s="87"/>
      <c r="D251" s="87"/>
      <c r="E251" s="87"/>
      <c r="F251" s="87"/>
      <c r="G251" s="87"/>
      <c r="H251" s="88">
        <f t="shared" si="6"/>
        <v>0</v>
      </c>
      <c r="I251" s="89"/>
      <c r="J251" s="89"/>
      <c r="K251" s="89"/>
      <c r="L251" s="89"/>
      <c r="M251" s="89"/>
      <c r="N251" s="89"/>
      <c r="O251" s="89"/>
      <c r="P251" s="89"/>
      <c r="Q251" s="89"/>
      <c r="R251" s="89"/>
      <c r="S251" s="89"/>
      <c r="T251" s="89"/>
      <c r="U251" s="89"/>
      <c r="V251" s="89"/>
    </row>
    <row r="252" spans="1:22" x14ac:dyDescent="0.25">
      <c r="A252" s="82">
        <f t="shared" si="7"/>
        <v>45168</v>
      </c>
      <c r="B252" s="87"/>
      <c r="C252" s="87"/>
      <c r="D252" s="87"/>
      <c r="E252" s="87"/>
      <c r="F252" s="87"/>
      <c r="G252" s="87"/>
      <c r="H252" s="88">
        <f t="shared" si="6"/>
        <v>0</v>
      </c>
      <c r="I252" s="89"/>
      <c r="J252" s="89"/>
      <c r="K252" s="89"/>
      <c r="L252" s="89"/>
      <c r="M252" s="89"/>
      <c r="N252" s="89"/>
      <c r="O252" s="89"/>
      <c r="P252" s="89"/>
      <c r="Q252" s="89"/>
      <c r="R252" s="89"/>
      <c r="S252" s="89"/>
      <c r="T252" s="89"/>
      <c r="U252" s="89"/>
      <c r="V252" s="89"/>
    </row>
    <row r="253" spans="1:22" x14ac:dyDescent="0.25">
      <c r="A253" s="82">
        <f t="shared" si="7"/>
        <v>45169</v>
      </c>
      <c r="B253" s="87"/>
      <c r="C253" s="87"/>
      <c r="D253" s="87"/>
      <c r="E253" s="87"/>
      <c r="F253" s="87"/>
      <c r="G253" s="87"/>
      <c r="H253" s="88">
        <f t="shared" si="6"/>
        <v>0</v>
      </c>
      <c r="I253" s="89"/>
      <c r="J253" s="89"/>
      <c r="K253" s="89"/>
      <c r="L253" s="89"/>
      <c r="M253" s="89"/>
      <c r="N253" s="89"/>
      <c r="O253" s="89"/>
      <c r="P253" s="89"/>
      <c r="Q253" s="89"/>
      <c r="R253" s="89"/>
      <c r="S253" s="89"/>
      <c r="T253" s="89"/>
      <c r="U253" s="89"/>
      <c r="V253" s="89"/>
    </row>
    <row r="254" spans="1:22" x14ac:dyDescent="0.25">
      <c r="A254" s="82">
        <f t="shared" si="7"/>
        <v>45170</v>
      </c>
      <c r="B254" s="87"/>
      <c r="C254" s="87"/>
      <c r="D254" s="87"/>
      <c r="E254" s="87"/>
      <c r="F254" s="87"/>
      <c r="G254" s="87"/>
      <c r="H254" s="88">
        <f t="shared" si="6"/>
        <v>0</v>
      </c>
      <c r="I254" s="89"/>
      <c r="J254" s="89"/>
      <c r="K254" s="89"/>
      <c r="L254" s="89"/>
      <c r="M254" s="89"/>
      <c r="N254" s="89"/>
      <c r="O254" s="89"/>
      <c r="P254" s="89"/>
      <c r="Q254" s="89"/>
      <c r="R254" s="89"/>
      <c r="S254" s="89"/>
      <c r="T254" s="89"/>
      <c r="U254" s="89"/>
      <c r="V254" s="89"/>
    </row>
    <row r="255" spans="1:22" x14ac:dyDescent="0.25">
      <c r="A255" s="82">
        <f t="shared" si="7"/>
        <v>45171</v>
      </c>
      <c r="B255" s="87"/>
      <c r="C255" s="87"/>
      <c r="D255" s="87"/>
      <c r="E255" s="87"/>
      <c r="F255" s="87"/>
      <c r="G255" s="87"/>
      <c r="H255" s="88">
        <f t="shared" si="6"/>
        <v>0</v>
      </c>
      <c r="I255" s="89"/>
      <c r="J255" s="89"/>
      <c r="K255" s="89"/>
      <c r="L255" s="89"/>
      <c r="M255" s="89"/>
      <c r="N255" s="89"/>
      <c r="O255" s="89"/>
      <c r="P255" s="89"/>
      <c r="Q255" s="89"/>
      <c r="R255" s="89"/>
      <c r="S255" s="89"/>
      <c r="T255" s="89"/>
      <c r="U255" s="89"/>
      <c r="V255" s="89"/>
    </row>
    <row r="256" spans="1:22" x14ac:dyDescent="0.25">
      <c r="A256" s="82">
        <f t="shared" si="7"/>
        <v>45172</v>
      </c>
      <c r="B256" s="87"/>
      <c r="C256" s="87"/>
      <c r="D256" s="87"/>
      <c r="E256" s="87"/>
      <c r="F256" s="87"/>
      <c r="G256" s="87"/>
      <c r="H256" s="88">
        <f t="shared" si="6"/>
        <v>0</v>
      </c>
      <c r="I256" s="89"/>
      <c r="J256" s="89"/>
      <c r="K256" s="89"/>
      <c r="L256" s="89"/>
      <c r="M256" s="89"/>
      <c r="N256" s="89"/>
      <c r="O256" s="89"/>
      <c r="P256" s="89"/>
      <c r="Q256" s="89"/>
      <c r="R256" s="89"/>
      <c r="S256" s="89"/>
      <c r="T256" s="89"/>
      <c r="U256" s="89"/>
      <c r="V256" s="89"/>
    </row>
    <row r="257" spans="1:22" x14ac:dyDescent="0.25">
      <c r="A257" s="82">
        <f t="shared" si="7"/>
        <v>45173</v>
      </c>
      <c r="B257" s="87"/>
      <c r="C257" s="87"/>
      <c r="D257" s="87"/>
      <c r="E257" s="87"/>
      <c r="F257" s="87"/>
      <c r="G257" s="87"/>
      <c r="H257" s="88">
        <f t="shared" si="6"/>
        <v>0</v>
      </c>
      <c r="I257" s="89"/>
      <c r="J257" s="89"/>
      <c r="K257" s="89"/>
      <c r="L257" s="89"/>
      <c r="M257" s="89"/>
      <c r="N257" s="89"/>
      <c r="O257" s="89"/>
      <c r="P257" s="89"/>
      <c r="Q257" s="89"/>
      <c r="R257" s="89"/>
      <c r="S257" s="89"/>
      <c r="T257" s="89"/>
      <c r="U257" s="89"/>
      <c r="V257" s="89"/>
    </row>
    <row r="258" spans="1:22" x14ac:dyDescent="0.25">
      <c r="A258" s="82">
        <f t="shared" si="7"/>
        <v>45174</v>
      </c>
      <c r="B258" s="87"/>
      <c r="C258" s="87"/>
      <c r="D258" s="87"/>
      <c r="E258" s="87"/>
      <c r="F258" s="87"/>
      <c r="G258" s="87"/>
      <c r="H258" s="88">
        <f t="shared" si="6"/>
        <v>0</v>
      </c>
      <c r="I258" s="89"/>
      <c r="J258" s="89"/>
      <c r="K258" s="89"/>
      <c r="L258" s="89"/>
      <c r="M258" s="89"/>
      <c r="N258" s="89"/>
      <c r="O258" s="89"/>
      <c r="P258" s="89"/>
      <c r="Q258" s="89"/>
      <c r="R258" s="89"/>
      <c r="S258" s="89"/>
      <c r="T258" s="89"/>
      <c r="U258" s="89"/>
      <c r="V258" s="89"/>
    </row>
    <row r="259" spans="1:22" x14ac:dyDescent="0.25">
      <c r="A259" s="82">
        <f t="shared" si="7"/>
        <v>45175</v>
      </c>
      <c r="B259" s="87"/>
      <c r="C259" s="87"/>
      <c r="D259" s="87"/>
      <c r="E259" s="87"/>
      <c r="F259" s="87"/>
      <c r="G259" s="87"/>
      <c r="H259" s="88">
        <f t="shared" si="6"/>
        <v>0</v>
      </c>
      <c r="I259" s="89"/>
      <c r="J259" s="89"/>
      <c r="K259" s="89"/>
      <c r="L259" s="89"/>
      <c r="M259" s="89"/>
      <c r="N259" s="89"/>
      <c r="O259" s="89"/>
      <c r="P259" s="89"/>
      <c r="Q259" s="89"/>
      <c r="R259" s="89"/>
      <c r="S259" s="89"/>
      <c r="T259" s="89"/>
      <c r="U259" s="89"/>
      <c r="V259" s="89"/>
    </row>
    <row r="260" spans="1:22" x14ac:dyDescent="0.25">
      <c r="A260" s="82">
        <f t="shared" si="7"/>
        <v>45176</v>
      </c>
      <c r="B260" s="87"/>
      <c r="C260" s="87"/>
      <c r="D260" s="87"/>
      <c r="E260" s="87"/>
      <c r="F260" s="87"/>
      <c r="G260" s="87"/>
      <c r="H260" s="88">
        <f t="shared" si="6"/>
        <v>0</v>
      </c>
      <c r="I260" s="89"/>
      <c r="J260" s="89"/>
      <c r="K260" s="89"/>
      <c r="L260" s="89"/>
      <c r="M260" s="89"/>
      <c r="N260" s="89"/>
      <c r="O260" s="89"/>
      <c r="P260" s="89"/>
      <c r="Q260" s="89"/>
      <c r="R260" s="89"/>
      <c r="S260" s="89"/>
      <c r="T260" s="89"/>
      <c r="U260" s="89"/>
      <c r="V260" s="89"/>
    </row>
    <row r="261" spans="1:22" x14ac:dyDescent="0.25">
      <c r="A261" s="82">
        <f t="shared" si="7"/>
        <v>45177</v>
      </c>
      <c r="B261" s="87"/>
      <c r="C261" s="87"/>
      <c r="D261" s="87"/>
      <c r="E261" s="87"/>
      <c r="F261" s="87"/>
      <c r="G261" s="87"/>
      <c r="H261" s="88">
        <f t="shared" si="6"/>
        <v>0</v>
      </c>
      <c r="I261" s="89"/>
      <c r="J261" s="89"/>
      <c r="K261" s="89"/>
      <c r="L261" s="89"/>
      <c r="M261" s="89"/>
      <c r="N261" s="89"/>
      <c r="O261" s="89"/>
      <c r="P261" s="89"/>
      <c r="Q261" s="89"/>
      <c r="R261" s="89"/>
      <c r="S261" s="89"/>
      <c r="T261" s="89"/>
      <c r="U261" s="89"/>
      <c r="V261" s="89"/>
    </row>
    <row r="262" spans="1:22" x14ac:dyDescent="0.25">
      <c r="A262" s="82">
        <f t="shared" si="7"/>
        <v>45178</v>
      </c>
      <c r="B262" s="87"/>
      <c r="C262" s="87"/>
      <c r="D262" s="87"/>
      <c r="E262" s="87"/>
      <c r="F262" s="87"/>
      <c r="G262" s="87"/>
      <c r="H262" s="88">
        <f t="shared" si="6"/>
        <v>0</v>
      </c>
      <c r="I262" s="89"/>
      <c r="J262" s="89"/>
      <c r="K262" s="89"/>
      <c r="L262" s="89"/>
      <c r="M262" s="89"/>
      <c r="N262" s="89"/>
      <c r="O262" s="89"/>
      <c r="P262" s="89"/>
      <c r="Q262" s="89"/>
      <c r="R262" s="89"/>
      <c r="S262" s="89"/>
      <c r="T262" s="89"/>
      <c r="U262" s="89"/>
      <c r="V262" s="89"/>
    </row>
    <row r="263" spans="1:22" x14ac:dyDescent="0.25">
      <c r="A263" s="82">
        <f t="shared" si="7"/>
        <v>45179</v>
      </c>
      <c r="B263" s="87"/>
      <c r="C263" s="87"/>
      <c r="D263" s="87"/>
      <c r="E263" s="87"/>
      <c r="F263" s="87"/>
      <c r="G263" s="87"/>
      <c r="H263" s="88">
        <f t="shared" si="6"/>
        <v>0</v>
      </c>
      <c r="I263" s="89"/>
      <c r="J263" s="89"/>
      <c r="K263" s="89"/>
      <c r="L263" s="89"/>
      <c r="M263" s="89"/>
      <c r="N263" s="89"/>
      <c r="O263" s="89"/>
      <c r="P263" s="89"/>
      <c r="Q263" s="89"/>
      <c r="R263" s="89"/>
      <c r="S263" s="89"/>
      <c r="T263" s="89"/>
      <c r="U263" s="89"/>
      <c r="V263" s="89"/>
    </row>
    <row r="264" spans="1:22" x14ac:dyDescent="0.25">
      <c r="A264" s="82">
        <f t="shared" si="7"/>
        <v>45180</v>
      </c>
      <c r="B264" s="87"/>
      <c r="C264" s="87"/>
      <c r="D264" s="87"/>
      <c r="E264" s="87"/>
      <c r="F264" s="87"/>
      <c r="G264" s="87"/>
      <c r="H264" s="88">
        <f t="shared" si="6"/>
        <v>0</v>
      </c>
      <c r="I264" s="89"/>
      <c r="J264" s="89"/>
      <c r="K264" s="89"/>
      <c r="L264" s="89"/>
      <c r="M264" s="89"/>
      <c r="N264" s="89"/>
      <c r="O264" s="89"/>
      <c r="P264" s="89"/>
      <c r="Q264" s="89"/>
      <c r="R264" s="89"/>
      <c r="S264" s="89"/>
      <c r="T264" s="89"/>
      <c r="U264" s="89"/>
      <c r="V264" s="89"/>
    </row>
    <row r="265" spans="1:22" x14ac:dyDescent="0.25">
      <c r="A265" s="82">
        <f t="shared" si="7"/>
        <v>45181</v>
      </c>
      <c r="B265" s="87"/>
      <c r="C265" s="87"/>
      <c r="D265" s="87"/>
      <c r="E265" s="87"/>
      <c r="F265" s="87"/>
      <c r="G265" s="87"/>
      <c r="H265" s="88">
        <f t="shared" si="6"/>
        <v>0</v>
      </c>
      <c r="I265" s="89"/>
      <c r="J265" s="89"/>
      <c r="K265" s="89"/>
      <c r="L265" s="89"/>
      <c r="M265" s="89"/>
      <c r="N265" s="89"/>
      <c r="O265" s="89"/>
      <c r="P265" s="89"/>
      <c r="Q265" s="89"/>
      <c r="R265" s="89"/>
      <c r="S265" s="89"/>
      <c r="T265" s="89"/>
      <c r="U265" s="89"/>
      <c r="V265" s="89"/>
    </row>
    <row r="266" spans="1:22" x14ac:dyDescent="0.25">
      <c r="A266" s="82">
        <f t="shared" si="7"/>
        <v>45182</v>
      </c>
      <c r="B266" s="87"/>
      <c r="C266" s="87"/>
      <c r="D266" s="87"/>
      <c r="E266" s="87"/>
      <c r="F266" s="87"/>
      <c r="G266" s="87"/>
      <c r="H266" s="88">
        <f t="shared" si="6"/>
        <v>0</v>
      </c>
      <c r="I266" s="89"/>
      <c r="J266" s="89"/>
      <c r="K266" s="89"/>
      <c r="L266" s="89"/>
      <c r="M266" s="89"/>
      <c r="N266" s="89"/>
      <c r="O266" s="89"/>
      <c r="P266" s="89"/>
      <c r="Q266" s="89"/>
      <c r="R266" s="89"/>
      <c r="S266" s="89"/>
      <c r="T266" s="89"/>
      <c r="U266" s="89"/>
      <c r="V266" s="89"/>
    </row>
    <row r="267" spans="1:22" x14ac:dyDescent="0.25">
      <c r="A267" s="82">
        <f t="shared" si="7"/>
        <v>45183</v>
      </c>
      <c r="B267" s="87"/>
      <c r="C267" s="87"/>
      <c r="D267" s="87"/>
      <c r="E267" s="87"/>
      <c r="F267" s="87"/>
      <c r="G267" s="87"/>
      <c r="H267" s="88">
        <f t="shared" si="6"/>
        <v>0</v>
      </c>
      <c r="I267" s="89"/>
      <c r="J267" s="89"/>
      <c r="K267" s="89"/>
      <c r="L267" s="89"/>
      <c r="M267" s="89"/>
      <c r="N267" s="89"/>
      <c r="O267" s="89"/>
      <c r="P267" s="89"/>
      <c r="Q267" s="89"/>
      <c r="R267" s="89"/>
      <c r="S267" s="89"/>
      <c r="T267" s="89"/>
      <c r="U267" s="89"/>
      <c r="V267" s="89"/>
    </row>
    <row r="268" spans="1:22" x14ac:dyDescent="0.25">
      <c r="A268" s="82">
        <f t="shared" si="7"/>
        <v>45184</v>
      </c>
      <c r="B268" s="87"/>
      <c r="C268" s="87"/>
      <c r="D268" s="87"/>
      <c r="E268" s="87"/>
      <c r="F268" s="87"/>
      <c r="G268" s="87"/>
      <c r="H268" s="88">
        <f t="shared" ref="H268:H331" si="8">SUMIF($I$9:$XFD$9,$J$9,I268:XFD268)</f>
        <v>0</v>
      </c>
      <c r="I268" s="89"/>
      <c r="J268" s="89"/>
      <c r="K268" s="89"/>
      <c r="L268" s="89"/>
      <c r="M268" s="89"/>
      <c r="N268" s="89"/>
      <c r="O268" s="89"/>
      <c r="P268" s="89"/>
      <c r="Q268" s="89"/>
      <c r="R268" s="89"/>
      <c r="S268" s="89"/>
      <c r="T268" s="89"/>
      <c r="U268" s="89"/>
      <c r="V268" s="89"/>
    </row>
    <row r="269" spans="1:22" x14ac:dyDescent="0.25">
      <c r="A269" s="82">
        <f t="shared" ref="A269:A332" si="9">A268+1</f>
        <v>45185</v>
      </c>
      <c r="B269" s="87"/>
      <c r="C269" s="87"/>
      <c r="D269" s="87"/>
      <c r="E269" s="87"/>
      <c r="F269" s="87"/>
      <c r="G269" s="87"/>
      <c r="H269" s="88">
        <f t="shared" si="8"/>
        <v>0</v>
      </c>
      <c r="I269" s="89"/>
      <c r="J269" s="89"/>
      <c r="K269" s="89"/>
      <c r="L269" s="89"/>
      <c r="M269" s="89"/>
      <c r="N269" s="89"/>
      <c r="O269" s="89"/>
      <c r="P269" s="89"/>
      <c r="Q269" s="89"/>
      <c r="R269" s="89"/>
      <c r="S269" s="89"/>
      <c r="T269" s="89"/>
      <c r="U269" s="89"/>
      <c r="V269" s="89"/>
    </row>
    <row r="270" spans="1:22" x14ac:dyDescent="0.25">
      <c r="A270" s="82">
        <f t="shared" si="9"/>
        <v>45186</v>
      </c>
      <c r="B270" s="87"/>
      <c r="C270" s="87"/>
      <c r="D270" s="87"/>
      <c r="E270" s="87"/>
      <c r="F270" s="87"/>
      <c r="G270" s="87"/>
      <c r="H270" s="88">
        <f t="shared" si="8"/>
        <v>0</v>
      </c>
      <c r="I270" s="89"/>
      <c r="J270" s="89"/>
      <c r="K270" s="89"/>
      <c r="L270" s="89"/>
      <c r="M270" s="89"/>
      <c r="N270" s="89"/>
      <c r="O270" s="89"/>
      <c r="P270" s="89"/>
      <c r="Q270" s="89"/>
      <c r="R270" s="89"/>
      <c r="S270" s="89"/>
      <c r="T270" s="89"/>
      <c r="U270" s="89"/>
      <c r="V270" s="89"/>
    </row>
    <row r="271" spans="1:22" x14ac:dyDescent="0.25">
      <c r="A271" s="82">
        <f t="shared" si="9"/>
        <v>45187</v>
      </c>
      <c r="B271" s="87"/>
      <c r="C271" s="87"/>
      <c r="D271" s="87"/>
      <c r="E271" s="87"/>
      <c r="F271" s="87"/>
      <c r="G271" s="87"/>
      <c r="H271" s="88">
        <f t="shared" si="8"/>
        <v>0</v>
      </c>
      <c r="I271" s="89"/>
      <c r="J271" s="89"/>
      <c r="K271" s="89"/>
      <c r="L271" s="89"/>
      <c r="M271" s="89"/>
      <c r="N271" s="89"/>
      <c r="O271" s="89"/>
      <c r="P271" s="89"/>
      <c r="Q271" s="89"/>
      <c r="R271" s="89"/>
      <c r="S271" s="89"/>
      <c r="T271" s="89"/>
      <c r="U271" s="89"/>
      <c r="V271" s="89"/>
    </row>
    <row r="272" spans="1:22" x14ac:dyDescent="0.25">
      <c r="A272" s="82">
        <f t="shared" si="9"/>
        <v>45188</v>
      </c>
      <c r="B272" s="87"/>
      <c r="C272" s="87"/>
      <c r="D272" s="87"/>
      <c r="E272" s="87"/>
      <c r="F272" s="87"/>
      <c r="G272" s="87"/>
      <c r="H272" s="88">
        <f t="shared" si="8"/>
        <v>0</v>
      </c>
      <c r="I272" s="89"/>
      <c r="J272" s="89"/>
      <c r="K272" s="89"/>
      <c r="L272" s="89"/>
      <c r="M272" s="89"/>
      <c r="N272" s="89"/>
      <c r="O272" s="89"/>
      <c r="P272" s="89"/>
      <c r="Q272" s="89"/>
      <c r="R272" s="89"/>
      <c r="S272" s="89"/>
      <c r="T272" s="89"/>
      <c r="U272" s="89"/>
      <c r="V272" s="89"/>
    </row>
    <row r="273" spans="1:22" x14ac:dyDescent="0.25">
      <c r="A273" s="82">
        <f t="shared" si="9"/>
        <v>45189</v>
      </c>
      <c r="B273" s="87"/>
      <c r="C273" s="87"/>
      <c r="D273" s="87"/>
      <c r="E273" s="87"/>
      <c r="F273" s="87"/>
      <c r="G273" s="87"/>
      <c r="H273" s="88">
        <f t="shared" si="8"/>
        <v>0</v>
      </c>
      <c r="I273" s="89"/>
      <c r="J273" s="89"/>
      <c r="K273" s="89"/>
      <c r="L273" s="89"/>
      <c r="M273" s="89"/>
      <c r="N273" s="89"/>
      <c r="O273" s="89"/>
      <c r="P273" s="89"/>
      <c r="Q273" s="89"/>
      <c r="R273" s="89"/>
      <c r="S273" s="89"/>
      <c r="T273" s="89"/>
      <c r="U273" s="89"/>
      <c r="V273" s="89"/>
    </row>
    <row r="274" spans="1:22" x14ac:dyDescent="0.25">
      <c r="A274" s="82">
        <f t="shared" si="9"/>
        <v>45190</v>
      </c>
      <c r="B274" s="87"/>
      <c r="C274" s="87"/>
      <c r="D274" s="87"/>
      <c r="E274" s="87"/>
      <c r="F274" s="87"/>
      <c r="G274" s="87"/>
      <c r="H274" s="88">
        <f t="shared" si="8"/>
        <v>0</v>
      </c>
      <c r="I274" s="89"/>
      <c r="J274" s="89"/>
      <c r="K274" s="89"/>
      <c r="L274" s="89"/>
      <c r="M274" s="89"/>
      <c r="N274" s="89"/>
      <c r="O274" s="89"/>
      <c r="P274" s="89"/>
      <c r="Q274" s="89"/>
      <c r="R274" s="89"/>
      <c r="S274" s="89"/>
      <c r="T274" s="89"/>
      <c r="U274" s="89"/>
      <c r="V274" s="89"/>
    </row>
    <row r="275" spans="1:22" x14ac:dyDescent="0.25">
      <c r="A275" s="82">
        <f t="shared" si="9"/>
        <v>45191</v>
      </c>
      <c r="B275" s="87"/>
      <c r="C275" s="87"/>
      <c r="D275" s="87"/>
      <c r="E275" s="87"/>
      <c r="F275" s="87"/>
      <c r="G275" s="87"/>
      <c r="H275" s="88">
        <f t="shared" si="8"/>
        <v>0</v>
      </c>
      <c r="I275" s="89"/>
      <c r="J275" s="89"/>
      <c r="K275" s="89"/>
      <c r="L275" s="89"/>
      <c r="M275" s="89"/>
      <c r="N275" s="89"/>
      <c r="O275" s="89"/>
      <c r="P275" s="89"/>
      <c r="Q275" s="89"/>
      <c r="R275" s="89"/>
      <c r="S275" s="89"/>
      <c r="T275" s="89"/>
      <c r="U275" s="89"/>
      <c r="V275" s="89"/>
    </row>
    <row r="276" spans="1:22" x14ac:dyDescent="0.25">
      <c r="A276" s="82">
        <f t="shared" si="9"/>
        <v>45192</v>
      </c>
      <c r="B276" s="87"/>
      <c r="C276" s="87"/>
      <c r="D276" s="87"/>
      <c r="E276" s="87"/>
      <c r="F276" s="87"/>
      <c r="G276" s="87"/>
      <c r="H276" s="88">
        <f t="shared" si="8"/>
        <v>0</v>
      </c>
      <c r="I276" s="89"/>
      <c r="J276" s="89"/>
      <c r="K276" s="89"/>
      <c r="L276" s="89"/>
      <c r="M276" s="89"/>
      <c r="N276" s="89"/>
      <c r="O276" s="89"/>
      <c r="P276" s="89"/>
      <c r="Q276" s="89"/>
      <c r="R276" s="89"/>
      <c r="S276" s="89"/>
      <c r="T276" s="89"/>
      <c r="U276" s="89"/>
      <c r="V276" s="89"/>
    </row>
    <row r="277" spans="1:22" x14ac:dyDescent="0.25">
      <c r="A277" s="82">
        <f t="shared" si="9"/>
        <v>45193</v>
      </c>
      <c r="B277" s="87"/>
      <c r="C277" s="87"/>
      <c r="D277" s="87"/>
      <c r="E277" s="87"/>
      <c r="F277" s="87"/>
      <c r="G277" s="87"/>
      <c r="H277" s="88">
        <f t="shared" si="8"/>
        <v>0</v>
      </c>
      <c r="I277" s="89"/>
      <c r="J277" s="89"/>
      <c r="K277" s="89"/>
      <c r="L277" s="89"/>
      <c r="M277" s="89"/>
      <c r="N277" s="89"/>
      <c r="O277" s="89"/>
      <c r="P277" s="89"/>
      <c r="Q277" s="89"/>
      <c r="R277" s="89"/>
      <c r="S277" s="89"/>
      <c r="T277" s="89"/>
      <c r="U277" s="89"/>
      <c r="V277" s="89"/>
    </row>
    <row r="278" spans="1:22" x14ac:dyDescent="0.25">
      <c r="A278" s="82">
        <f t="shared" si="9"/>
        <v>45194</v>
      </c>
      <c r="B278" s="87"/>
      <c r="C278" s="87"/>
      <c r="D278" s="87"/>
      <c r="E278" s="87"/>
      <c r="F278" s="87"/>
      <c r="G278" s="87"/>
      <c r="H278" s="88">
        <f t="shared" si="8"/>
        <v>0</v>
      </c>
      <c r="I278" s="89"/>
      <c r="J278" s="89"/>
      <c r="K278" s="89"/>
      <c r="L278" s="89"/>
      <c r="M278" s="89"/>
      <c r="N278" s="89"/>
      <c r="O278" s="89"/>
      <c r="P278" s="89"/>
      <c r="Q278" s="89"/>
      <c r="R278" s="89"/>
      <c r="S278" s="89"/>
      <c r="T278" s="89"/>
      <c r="U278" s="89"/>
      <c r="V278" s="89"/>
    </row>
    <row r="279" spans="1:22" x14ac:dyDescent="0.25">
      <c r="A279" s="82">
        <f t="shared" si="9"/>
        <v>45195</v>
      </c>
      <c r="B279" s="87"/>
      <c r="C279" s="87"/>
      <c r="D279" s="87"/>
      <c r="E279" s="87"/>
      <c r="F279" s="87"/>
      <c r="G279" s="87"/>
      <c r="H279" s="88">
        <f t="shared" si="8"/>
        <v>0</v>
      </c>
      <c r="I279" s="89"/>
      <c r="J279" s="89"/>
      <c r="K279" s="89"/>
      <c r="L279" s="89"/>
      <c r="M279" s="89"/>
      <c r="N279" s="89"/>
      <c r="O279" s="89"/>
      <c r="P279" s="89"/>
      <c r="Q279" s="89"/>
      <c r="R279" s="89"/>
      <c r="S279" s="89"/>
      <c r="T279" s="89"/>
      <c r="U279" s="89"/>
      <c r="V279" s="89"/>
    </row>
    <row r="280" spans="1:22" x14ac:dyDescent="0.25">
      <c r="A280" s="82">
        <f t="shared" si="9"/>
        <v>45196</v>
      </c>
      <c r="B280" s="87"/>
      <c r="C280" s="87"/>
      <c r="D280" s="87"/>
      <c r="E280" s="87"/>
      <c r="F280" s="87"/>
      <c r="G280" s="87"/>
      <c r="H280" s="88">
        <f t="shared" si="8"/>
        <v>0</v>
      </c>
      <c r="I280" s="89"/>
      <c r="J280" s="89"/>
      <c r="K280" s="89"/>
      <c r="L280" s="89"/>
      <c r="M280" s="89"/>
      <c r="N280" s="89"/>
      <c r="O280" s="89"/>
      <c r="P280" s="89"/>
      <c r="Q280" s="89"/>
      <c r="R280" s="89"/>
      <c r="S280" s="89"/>
      <c r="T280" s="89"/>
      <c r="U280" s="89"/>
      <c r="V280" s="89"/>
    </row>
    <row r="281" spans="1:22" x14ac:dyDescent="0.25">
      <c r="A281" s="82">
        <f t="shared" si="9"/>
        <v>45197</v>
      </c>
      <c r="B281" s="87"/>
      <c r="C281" s="87"/>
      <c r="D281" s="87"/>
      <c r="E281" s="87"/>
      <c r="F281" s="87"/>
      <c r="G281" s="87"/>
      <c r="H281" s="88">
        <f t="shared" si="8"/>
        <v>0</v>
      </c>
      <c r="I281" s="89"/>
      <c r="J281" s="89"/>
      <c r="K281" s="89"/>
      <c r="L281" s="89"/>
      <c r="M281" s="89"/>
      <c r="N281" s="89"/>
      <c r="O281" s="89"/>
      <c r="P281" s="89"/>
      <c r="Q281" s="89"/>
      <c r="R281" s="89"/>
      <c r="S281" s="89"/>
      <c r="T281" s="89"/>
      <c r="U281" s="89"/>
      <c r="V281" s="89"/>
    </row>
    <row r="282" spans="1:22" x14ac:dyDescent="0.25">
      <c r="A282" s="82">
        <f t="shared" si="9"/>
        <v>45198</v>
      </c>
      <c r="B282" s="87"/>
      <c r="C282" s="87"/>
      <c r="D282" s="87"/>
      <c r="E282" s="87"/>
      <c r="F282" s="87"/>
      <c r="G282" s="87"/>
      <c r="H282" s="88">
        <f t="shared" si="8"/>
        <v>0</v>
      </c>
      <c r="I282" s="89"/>
      <c r="J282" s="89"/>
      <c r="K282" s="89"/>
      <c r="L282" s="89"/>
      <c r="M282" s="89"/>
      <c r="N282" s="89"/>
      <c r="O282" s="89"/>
      <c r="P282" s="89"/>
      <c r="Q282" s="89"/>
      <c r="R282" s="89"/>
      <c r="S282" s="89"/>
      <c r="T282" s="89"/>
      <c r="U282" s="89"/>
      <c r="V282" s="89"/>
    </row>
    <row r="283" spans="1:22" x14ac:dyDescent="0.25">
      <c r="A283" s="82">
        <f t="shared" si="9"/>
        <v>45199</v>
      </c>
      <c r="B283" s="87"/>
      <c r="C283" s="87"/>
      <c r="D283" s="87"/>
      <c r="E283" s="87"/>
      <c r="F283" s="87"/>
      <c r="G283" s="87"/>
      <c r="H283" s="88">
        <f t="shared" si="8"/>
        <v>0</v>
      </c>
      <c r="I283" s="89"/>
      <c r="J283" s="89"/>
      <c r="K283" s="89"/>
      <c r="L283" s="89"/>
      <c r="M283" s="89"/>
      <c r="N283" s="89"/>
      <c r="O283" s="89"/>
      <c r="P283" s="89"/>
      <c r="Q283" s="89"/>
      <c r="R283" s="89"/>
      <c r="S283" s="89"/>
      <c r="T283" s="89"/>
      <c r="U283" s="89"/>
      <c r="V283" s="89"/>
    </row>
    <row r="284" spans="1:22" x14ac:dyDescent="0.25">
      <c r="A284" s="82">
        <f t="shared" si="9"/>
        <v>45200</v>
      </c>
      <c r="B284" s="87"/>
      <c r="C284" s="87"/>
      <c r="D284" s="87"/>
      <c r="E284" s="87"/>
      <c r="F284" s="87"/>
      <c r="G284" s="87"/>
      <c r="H284" s="88">
        <f t="shared" si="8"/>
        <v>0</v>
      </c>
      <c r="I284" s="89"/>
      <c r="J284" s="89"/>
      <c r="K284" s="89"/>
      <c r="L284" s="89"/>
      <c r="M284" s="89"/>
      <c r="N284" s="89"/>
      <c r="O284" s="89"/>
      <c r="P284" s="89"/>
      <c r="Q284" s="89"/>
      <c r="R284" s="89"/>
      <c r="S284" s="89"/>
      <c r="T284" s="89"/>
      <c r="U284" s="89"/>
      <c r="V284" s="89"/>
    </row>
    <row r="285" spans="1:22" x14ac:dyDescent="0.25">
      <c r="A285" s="82">
        <f t="shared" si="9"/>
        <v>45201</v>
      </c>
      <c r="B285" s="87"/>
      <c r="C285" s="87"/>
      <c r="D285" s="87"/>
      <c r="E285" s="87"/>
      <c r="F285" s="87"/>
      <c r="G285" s="87"/>
      <c r="H285" s="88">
        <f t="shared" si="8"/>
        <v>0</v>
      </c>
      <c r="I285" s="89"/>
      <c r="J285" s="89"/>
      <c r="K285" s="89"/>
      <c r="L285" s="89"/>
      <c r="M285" s="89"/>
      <c r="N285" s="89"/>
      <c r="O285" s="89"/>
      <c r="P285" s="89"/>
      <c r="Q285" s="89"/>
      <c r="R285" s="89"/>
      <c r="S285" s="89"/>
      <c r="T285" s="89"/>
      <c r="U285" s="89"/>
      <c r="V285" s="89"/>
    </row>
    <row r="286" spans="1:22" x14ac:dyDescent="0.25">
      <c r="A286" s="82">
        <f t="shared" si="9"/>
        <v>45202</v>
      </c>
      <c r="B286" s="87"/>
      <c r="C286" s="87"/>
      <c r="D286" s="87"/>
      <c r="E286" s="87"/>
      <c r="F286" s="87"/>
      <c r="G286" s="87"/>
      <c r="H286" s="88">
        <f t="shared" si="8"/>
        <v>0</v>
      </c>
      <c r="I286" s="89"/>
      <c r="J286" s="89"/>
      <c r="K286" s="89"/>
      <c r="L286" s="89"/>
      <c r="M286" s="89"/>
      <c r="N286" s="89"/>
      <c r="O286" s="89"/>
      <c r="P286" s="89"/>
      <c r="Q286" s="89"/>
      <c r="R286" s="89"/>
      <c r="S286" s="89"/>
      <c r="T286" s="89"/>
      <c r="U286" s="89"/>
      <c r="V286" s="89"/>
    </row>
    <row r="287" spans="1:22" x14ac:dyDescent="0.25">
      <c r="A287" s="82">
        <f t="shared" si="9"/>
        <v>45203</v>
      </c>
      <c r="B287" s="87"/>
      <c r="C287" s="87"/>
      <c r="D287" s="87"/>
      <c r="E287" s="87"/>
      <c r="F287" s="87"/>
      <c r="G287" s="87"/>
      <c r="H287" s="88">
        <f t="shared" si="8"/>
        <v>0</v>
      </c>
      <c r="I287" s="89"/>
      <c r="J287" s="89"/>
      <c r="K287" s="89"/>
      <c r="L287" s="89"/>
      <c r="M287" s="89"/>
      <c r="N287" s="89"/>
      <c r="O287" s="89"/>
      <c r="P287" s="89"/>
      <c r="Q287" s="89"/>
      <c r="R287" s="89"/>
      <c r="S287" s="89"/>
      <c r="T287" s="89"/>
      <c r="U287" s="89"/>
      <c r="V287" s="89"/>
    </row>
    <row r="288" spans="1:22" x14ac:dyDescent="0.25">
      <c r="A288" s="82">
        <f t="shared" si="9"/>
        <v>45204</v>
      </c>
      <c r="B288" s="87"/>
      <c r="C288" s="87"/>
      <c r="D288" s="87"/>
      <c r="E288" s="87"/>
      <c r="F288" s="87"/>
      <c r="G288" s="87"/>
      <c r="H288" s="88">
        <f t="shared" si="8"/>
        <v>0</v>
      </c>
      <c r="I288" s="89"/>
      <c r="J288" s="89"/>
      <c r="K288" s="89"/>
      <c r="L288" s="89"/>
      <c r="M288" s="89"/>
      <c r="N288" s="89"/>
      <c r="O288" s="89"/>
      <c r="P288" s="89"/>
      <c r="Q288" s="89"/>
      <c r="R288" s="89"/>
      <c r="S288" s="89"/>
      <c r="T288" s="89"/>
      <c r="U288" s="89"/>
      <c r="V288" s="89"/>
    </row>
    <row r="289" spans="1:22" x14ac:dyDescent="0.25">
      <c r="A289" s="82">
        <f t="shared" si="9"/>
        <v>45205</v>
      </c>
      <c r="B289" s="87"/>
      <c r="C289" s="87"/>
      <c r="D289" s="87"/>
      <c r="E289" s="87"/>
      <c r="F289" s="87"/>
      <c r="G289" s="87"/>
      <c r="H289" s="88">
        <f t="shared" si="8"/>
        <v>0</v>
      </c>
      <c r="I289" s="89"/>
      <c r="J289" s="89"/>
      <c r="K289" s="89"/>
      <c r="L289" s="89"/>
      <c r="M289" s="89"/>
      <c r="N289" s="89"/>
      <c r="O289" s="89"/>
      <c r="P289" s="89"/>
      <c r="Q289" s="89"/>
      <c r="R289" s="89"/>
      <c r="S289" s="89"/>
      <c r="T289" s="89"/>
      <c r="U289" s="89"/>
      <c r="V289" s="89"/>
    </row>
    <row r="290" spans="1:22" x14ac:dyDescent="0.25">
      <c r="A290" s="82">
        <f t="shared" si="9"/>
        <v>45206</v>
      </c>
      <c r="B290" s="87"/>
      <c r="C290" s="87"/>
      <c r="D290" s="87"/>
      <c r="E290" s="87"/>
      <c r="F290" s="87"/>
      <c r="G290" s="87"/>
      <c r="H290" s="88">
        <f t="shared" si="8"/>
        <v>0</v>
      </c>
      <c r="I290" s="89"/>
      <c r="J290" s="89"/>
      <c r="K290" s="89"/>
      <c r="L290" s="89"/>
      <c r="M290" s="89"/>
      <c r="N290" s="89"/>
      <c r="O290" s="89"/>
      <c r="P290" s="89"/>
      <c r="Q290" s="89"/>
      <c r="R290" s="89"/>
      <c r="S290" s="89"/>
      <c r="T290" s="89"/>
      <c r="U290" s="89"/>
      <c r="V290" s="89"/>
    </row>
    <row r="291" spans="1:22" x14ac:dyDescent="0.25">
      <c r="A291" s="82">
        <f t="shared" si="9"/>
        <v>45207</v>
      </c>
      <c r="B291" s="87"/>
      <c r="C291" s="87"/>
      <c r="D291" s="87"/>
      <c r="E291" s="87"/>
      <c r="F291" s="87"/>
      <c r="G291" s="87"/>
      <c r="H291" s="88">
        <f t="shared" si="8"/>
        <v>0</v>
      </c>
      <c r="I291" s="89"/>
      <c r="J291" s="89"/>
      <c r="K291" s="89"/>
      <c r="L291" s="89"/>
      <c r="M291" s="89"/>
      <c r="N291" s="89"/>
      <c r="O291" s="89"/>
      <c r="P291" s="89"/>
      <c r="Q291" s="89"/>
      <c r="R291" s="89"/>
      <c r="S291" s="89"/>
      <c r="T291" s="89"/>
      <c r="U291" s="89"/>
      <c r="V291" s="89"/>
    </row>
    <row r="292" spans="1:22" x14ac:dyDescent="0.25">
      <c r="A292" s="82">
        <f t="shared" si="9"/>
        <v>45208</v>
      </c>
      <c r="B292" s="87"/>
      <c r="C292" s="87"/>
      <c r="D292" s="87"/>
      <c r="E292" s="87"/>
      <c r="F292" s="87"/>
      <c r="G292" s="87"/>
      <c r="H292" s="88">
        <f t="shared" si="8"/>
        <v>0</v>
      </c>
      <c r="I292" s="89"/>
      <c r="J292" s="89"/>
      <c r="K292" s="89"/>
      <c r="L292" s="89"/>
      <c r="M292" s="89"/>
      <c r="N292" s="89"/>
      <c r="O292" s="89"/>
      <c r="P292" s="89"/>
      <c r="Q292" s="89"/>
      <c r="R292" s="89"/>
      <c r="S292" s="89"/>
      <c r="T292" s="89"/>
      <c r="U292" s="89"/>
      <c r="V292" s="89"/>
    </row>
    <row r="293" spans="1:22" x14ac:dyDescent="0.25">
      <c r="A293" s="82">
        <f t="shared" si="9"/>
        <v>45209</v>
      </c>
      <c r="B293" s="87"/>
      <c r="C293" s="87"/>
      <c r="D293" s="87"/>
      <c r="E293" s="87"/>
      <c r="F293" s="87"/>
      <c r="G293" s="87"/>
      <c r="H293" s="88">
        <f t="shared" si="8"/>
        <v>0</v>
      </c>
      <c r="I293" s="89"/>
      <c r="J293" s="89"/>
      <c r="K293" s="89"/>
      <c r="L293" s="89"/>
      <c r="M293" s="89"/>
      <c r="N293" s="89"/>
      <c r="O293" s="89"/>
      <c r="P293" s="89"/>
      <c r="Q293" s="89"/>
      <c r="R293" s="89"/>
      <c r="S293" s="89"/>
      <c r="T293" s="89"/>
      <c r="U293" s="89"/>
      <c r="V293" s="89"/>
    </row>
    <row r="294" spans="1:22" x14ac:dyDescent="0.25">
      <c r="A294" s="82">
        <f t="shared" si="9"/>
        <v>45210</v>
      </c>
      <c r="B294" s="87"/>
      <c r="C294" s="87"/>
      <c r="D294" s="87"/>
      <c r="E294" s="87"/>
      <c r="F294" s="87"/>
      <c r="G294" s="87"/>
      <c r="H294" s="88">
        <f t="shared" si="8"/>
        <v>0</v>
      </c>
      <c r="I294" s="89"/>
      <c r="J294" s="89"/>
      <c r="K294" s="89"/>
      <c r="L294" s="89"/>
      <c r="M294" s="89"/>
      <c r="N294" s="89"/>
      <c r="O294" s="89"/>
      <c r="P294" s="89"/>
      <c r="Q294" s="89"/>
      <c r="R294" s="89"/>
      <c r="S294" s="89"/>
      <c r="T294" s="89"/>
      <c r="U294" s="89"/>
      <c r="V294" s="89"/>
    </row>
    <row r="295" spans="1:22" x14ac:dyDescent="0.25">
      <c r="A295" s="82">
        <f t="shared" si="9"/>
        <v>45211</v>
      </c>
      <c r="B295" s="87"/>
      <c r="C295" s="87"/>
      <c r="D295" s="87"/>
      <c r="E295" s="87"/>
      <c r="F295" s="87"/>
      <c r="G295" s="87"/>
      <c r="H295" s="88">
        <f t="shared" si="8"/>
        <v>0</v>
      </c>
      <c r="I295" s="89"/>
      <c r="J295" s="89"/>
      <c r="K295" s="89"/>
      <c r="L295" s="89"/>
      <c r="M295" s="89"/>
      <c r="N295" s="89"/>
      <c r="O295" s="89"/>
      <c r="P295" s="89"/>
      <c r="Q295" s="89"/>
      <c r="R295" s="89"/>
      <c r="S295" s="89"/>
      <c r="T295" s="89"/>
      <c r="U295" s="89"/>
      <c r="V295" s="89"/>
    </row>
    <row r="296" spans="1:22" x14ac:dyDescent="0.25">
      <c r="A296" s="82">
        <f t="shared" si="9"/>
        <v>45212</v>
      </c>
      <c r="B296" s="87"/>
      <c r="C296" s="87"/>
      <c r="D296" s="87"/>
      <c r="E296" s="87"/>
      <c r="F296" s="87"/>
      <c r="G296" s="87"/>
      <c r="H296" s="88">
        <f t="shared" si="8"/>
        <v>0</v>
      </c>
      <c r="I296" s="89"/>
      <c r="J296" s="89"/>
      <c r="K296" s="89"/>
      <c r="L296" s="89"/>
      <c r="M296" s="89"/>
      <c r="N296" s="89"/>
      <c r="O296" s="89"/>
      <c r="P296" s="89"/>
      <c r="Q296" s="89"/>
      <c r="R296" s="89"/>
      <c r="S296" s="89"/>
      <c r="T296" s="89"/>
      <c r="U296" s="89"/>
      <c r="V296" s="89"/>
    </row>
    <row r="297" spans="1:22" x14ac:dyDescent="0.25">
      <c r="A297" s="82">
        <f t="shared" si="9"/>
        <v>45213</v>
      </c>
      <c r="B297" s="87"/>
      <c r="C297" s="87"/>
      <c r="D297" s="87"/>
      <c r="E297" s="87"/>
      <c r="F297" s="87"/>
      <c r="G297" s="87"/>
      <c r="H297" s="88">
        <f t="shared" si="8"/>
        <v>0</v>
      </c>
      <c r="I297" s="89"/>
      <c r="J297" s="89"/>
      <c r="K297" s="89"/>
      <c r="L297" s="89"/>
      <c r="M297" s="89"/>
      <c r="N297" s="89"/>
      <c r="O297" s="89"/>
      <c r="P297" s="89"/>
      <c r="Q297" s="89"/>
      <c r="R297" s="89"/>
      <c r="S297" s="89"/>
      <c r="T297" s="89"/>
      <c r="U297" s="89"/>
      <c r="V297" s="89"/>
    </row>
    <row r="298" spans="1:22" x14ac:dyDescent="0.25">
      <c r="A298" s="82">
        <f t="shared" si="9"/>
        <v>45214</v>
      </c>
      <c r="B298" s="87"/>
      <c r="C298" s="87"/>
      <c r="D298" s="87"/>
      <c r="E298" s="87"/>
      <c r="F298" s="87"/>
      <c r="G298" s="87"/>
      <c r="H298" s="88">
        <f t="shared" si="8"/>
        <v>0</v>
      </c>
      <c r="I298" s="89"/>
      <c r="J298" s="89"/>
      <c r="K298" s="89"/>
      <c r="L298" s="89"/>
      <c r="M298" s="89"/>
      <c r="N298" s="89"/>
      <c r="O298" s="89"/>
      <c r="P298" s="89"/>
      <c r="Q298" s="89"/>
      <c r="R298" s="89"/>
      <c r="S298" s="89"/>
      <c r="T298" s="89"/>
      <c r="U298" s="89"/>
      <c r="V298" s="89"/>
    </row>
    <row r="299" spans="1:22" x14ac:dyDescent="0.25">
      <c r="A299" s="82">
        <f t="shared" si="9"/>
        <v>45215</v>
      </c>
      <c r="B299" s="87"/>
      <c r="C299" s="87"/>
      <c r="D299" s="87"/>
      <c r="E299" s="87"/>
      <c r="F299" s="87"/>
      <c r="G299" s="87"/>
      <c r="H299" s="88">
        <f t="shared" si="8"/>
        <v>0</v>
      </c>
      <c r="I299" s="89"/>
      <c r="J299" s="89"/>
      <c r="K299" s="89"/>
      <c r="L299" s="89"/>
      <c r="M299" s="89"/>
      <c r="N299" s="89"/>
      <c r="O299" s="89"/>
      <c r="P299" s="89"/>
      <c r="Q299" s="89"/>
      <c r="R299" s="89"/>
      <c r="S299" s="89"/>
      <c r="T299" s="89"/>
      <c r="U299" s="89"/>
      <c r="V299" s="89"/>
    </row>
    <row r="300" spans="1:22" x14ac:dyDescent="0.25">
      <c r="A300" s="82">
        <f t="shared" si="9"/>
        <v>45216</v>
      </c>
      <c r="B300" s="87"/>
      <c r="C300" s="87"/>
      <c r="D300" s="87"/>
      <c r="E300" s="87"/>
      <c r="F300" s="87"/>
      <c r="G300" s="87"/>
      <c r="H300" s="88">
        <f t="shared" si="8"/>
        <v>0</v>
      </c>
      <c r="I300" s="89"/>
      <c r="J300" s="89"/>
      <c r="K300" s="89"/>
      <c r="L300" s="89"/>
      <c r="M300" s="89"/>
      <c r="N300" s="89"/>
      <c r="O300" s="89"/>
      <c r="P300" s="89"/>
      <c r="Q300" s="89"/>
      <c r="R300" s="89"/>
      <c r="S300" s="89"/>
      <c r="T300" s="89"/>
      <c r="U300" s="89"/>
      <c r="V300" s="89"/>
    </row>
    <row r="301" spans="1:22" x14ac:dyDescent="0.25">
      <c r="A301" s="82">
        <f t="shared" si="9"/>
        <v>45217</v>
      </c>
      <c r="B301" s="87"/>
      <c r="C301" s="87"/>
      <c r="D301" s="87"/>
      <c r="E301" s="87"/>
      <c r="F301" s="87"/>
      <c r="G301" s="87"/>
      <c r="H301" s="88">
        <f t="shared" si="8"/>
        <v>0</v>
      </c>
      <c r="I301" s="89"/>
      <c r="J301" s="89"/>
      <c r="K301" s="89"/>
      <c r="L301" s="89"/>
      <c r="M301" s="89"/>
      <c r="N301" s="89"/>
      <c r="O301" s="89"/>
      <c r="P301" s="89"/>
      <c r="Q301" s="89"/>
      <c r="R301" s="89"/>
      <c r="S301" s="89"/>
      <c r="T301" s="89"/>
      <c r="U301" s="89"/>
      <c r="V301" s="89"/>
    </row>
    <row r="302" spans="1:22" x14ac:dyDescent="0.25">
      <c r="A302" s="82">
        <f t="shared" si="9"/>
        <v>45218</v>
      </c>
      <c r="B302" s="87"/>
      <c r="C302" s="87"/>
      <c r="D302" s="87"/>
      <c r="E302" s="87"/>
      <c r="F302" s="87"/>
      <c r="G302" s="87"/>
      <c r="H302" s="88">
        <f t="shared" si="8"/>
        <v>0</v>
      </c>
      <c r="I302" s="89"/>
      <c r="J302" s="89"/>
      <c r="K302" s="89"/>
      <c r="L302" s="89"/>
      <c r="M302" s="89"/>
      <c r="N302" s="89"/>
      <c r="O302" s="89"/>
      <c r="P302" s="89"/>
      <c r="Q302" s="89"/>
      <c r="R302" s="89"/>
      <c r="S302" s="89"/>
      <c r="T302" s="89"/>
      <c r="U302" s="89"/>
      <c r="V302" s="89"/>
    </row>
    <row r="303" spans="1:22" x14ac:dyDescent="0.25">
      <c r="A303" s="82">
        <f t="shared" si="9"/>
        <v>45219</v>
      </c>
      <c r="B303" s="87"/>
      <c r="C303" s="87"/>
      <c r="D303" s="87"/>
      <c r="E303" s="87"/>
      <c r="F303" s="87"/>
      <c r="G303" s="87"/>
      <c r="H303" s="88">
        <f t="shared" si="8"/>
        <v>0</v>
      </c>
      <c r="I303" s="89"/>
      <c r="J303" s="89"/>
      <c r="K303" s="89"/>
      <c r="L303" s="89"/>
      <c r="M303" s="89"/>
      <c r="N303" s="89"/>
      <c r="O303" s="89"/>
      <c r="P303" s="89"/>
      <c r="Q303" s="89"/>
      <c r="R303" s="89"/>
      <c r="S303" s="89"/>
      <c r="T303" s="89"/>
      <c r="U303" s="89"/>
      <c r="V303" s="89"/>
    </row>
    <row r="304" spans="1:22" x14ac:dyDescent="0.25">
      <c r="A304" s="82">
        <f t="shared" si="9"/>
        <v>45220</v>
      </c>
      <c r="B304" s="87"/>
      <c r="C304" s="87"/>
      <c r="D304" s="87"/>
      <c r="E304" s="87"/>
      <c r="F304" s="87"/>
      <c r="G304" s="87"/>
      <c r="H304" s="88">
        <f t="shared" si="8"/>
        <v>0</v>
      </c>
      <c r="I304" s="89"/>
      <c r="J304" s="89"/>
      <c r="K304" s="89"/>
      <c r="L304" s="89"/>
      <c r="M304" s="89"/>
      <c r="N304" s="89"/>
      <c r="O304" s="89"/>
      <c r="P304" s="89"/>
      <c r="Q304" s="89"/>
      <c r="R304" s="89"/>
      <c r="S304" s="89"/>
      <c r="T304" s="89"/>
      <c r="U304" s="89"/>
      <c r="V304" s="89"/>
    </row>
    <row r="305" spans="1:22" x14ac:dyDescent="0.25">
      <c r="A305" s="82">
        <f t="shared" si="9"/>
        <v>45221</v>
      </c>
      <c r="B305" s="87"/>
      <c r="C305" s="87"/>
      <c r="D305" s="87"/>
      <c r="E305" s="87"/>
      <c r="F305" s="87"/>
      <c r="G305" s="87"/>
      <c r="H305" s="88">
        <f t="shared" si="8"/>
        <v>0</v>
      </c>
      <c r="I305" s="89"/>
      <c r="J305" s="89"/>
      <c r="K305" s="89"/>
      <c r="L305" s="89"/>
      <c r="M305" s="89"/>
      <c r="N305" s="89"/>
      <c r="O305" s="89"/>
      <c r="P305" s="89"/>
      <c r="Q305" s="89"/>
      <c r="R305" s="89"/>
      <c r="S305" s="89"/>
      <c r="T305" s="89"/>
      <c r="U305" s="89"/>
      <c r="V305" s="89"/>
    </row>
    <row r="306" spans="1:22" x14ac:dyDescent="0.25">
      <c r="A306" s="82">
        <f t="shared" si="9"/>
        <v>45222</v>
      </c>
      <c r="B306" s="87"/>
      <c r="C306" s="87"/>
      <c r="D306" s="87"/>
      <c r="E306" s="87"/>
      <c r="F306" s="87"/>
      <c r="G306" s="87"/>
      <c r="H306" s="88">
        <f t="shared" si="8"/>
        <v>0</v>
      </c>
      <c r="I306" s="89"/>
      <c r="J306" s="89"/>
      <c r="K306" s="89"/>
      <c r="L306" s="89"/>
      <c r="M306" s="89"/>
      <c r="N306" s="89"/>
      <c r="O306" s="89"/>
      <c r="P306" s="89"/>
      <c r="Q306" s="89"/>
      <c r="R306" s="89"/>
      <c r="S306" s="89"/>
      <c r="T306" s="89"/>
      <c r="U306" s="89"/>
      <c r="V306" s="89"/>
    </row>
    <row r="307" spans="1:22" x14ac:dyDescent="0.25">
      <c r="A307" s="82">
        <f t="shared" si="9"/>
        <v>45223</v>
      </c>
      <c r="B307" s="87"/>
      <c r="C307" s="87"/>
      <c r="D307" s="87"/>
      <c r="E307" s="87"/>
      <c r="F307" s="87"/>
      <c r="G307" s="87"/>
      <c r="H307" s="88">
        <f t="shared" si="8"/>
        <v>0</v>
      </c>
      <c r="I307" s="89"/>
      <c r="J307" s="89"/>
      <c r="K307" s="89"/>
      <c r="L307" s="89"/>
      <c r="M307" s="89"/>
      <c r="N307" s="89"/>
      <c r="O307" s="89"/>
      <c r="P307" s="89"/>
      <c r="Q307" s="89"/>
      <c r="R307" s="89"/>
      <c r="S307" s="89"/>
      <c r="T307" s="89"/>
      <c r="U307" s="89"/>
      <c r="V307" s="89"/>
    </row>
    <row r="308" spans="1:22" x14ac:dyDescent="0.25">
      <c r="A308" s="82">
        <f t="shared" si="9"/>
        <v>45224</v>
      </c>
      <c r="B308" s="87"/>
      <c r="C308" s="87"/>
      <c r="D308" s="87"/>
      <c r="E308" s="87"/>
      <c r="F308" s="87"/>
      <c r="G308" s="87"/>
      <c r="H308" s="88">
        <f t="shared" si="8"/>
        <v>0</v>
      </c>
      <c r="I308" s="89"/>
      <c r="J308" s="89"/>
      <c r="K308" s="89"/>
      <c r="L308" s="89"/>
      <c r="M308" s="89"/>
      <c r="N308" s="89"/>
      <c r="O308" s="89"/>
      <c r="P308" s="89"/>
      <c r="Q308" s="89"/>
      <c r="R308" s="89"/>
      <c r="S308" s="89"/>
      <c r="T308" s="89"/>
      <c r="U308" s="89"/>
      <c r="V308" s="89"/>
    </row>
    <row r="309" spans="1:22" x14ac:dyDescent="0.25">
      <c r="A309" s="82">
        <f t="shared" si="9"/>
        <v>45225</v>
      </c>
      <c r="B309" s="87"/>
      <c r="C309" s="87"/>
      <c r="D309" s="87"/>
      <c r="E309" s="87"/>
      <c r="F309" s="87"/>
      <c r="G309" s="87"/>
      <c r="H309" s="88">
        <f t="shared" si="8"/>
        <v>0</v>
      </c>
      <c r="I309" s="89"/>
      <c r="J309" s="89"/>
      <c r="K309" s="89"/>
      <c r="L309" s="89"/>
      <c r="M309" s="89"/>
      <c r="N309" s="89"/>
      <c r="O309" s="89"/>
      <c r="P309" s="89"/>
      <c r="Q309" s="89"/>
      <c r="R309" s="89"/>
      <c r="S309" s="89"/>
      <c r="T309" s="89"/>
      <c r="U309" s="89"/>
      <c r="V309" s="89"/>
    </row>
    <row r="310" spans="1:22" x14ac:dyDescent="0.25">
      <c r="A310" s="82">
        <f t="shared" si="9"/>
        <v>45226</v>
      </c>
      <c r="B310" s="87"/>
      <c r="C310" s="87"/>
      <c r="D310" s="87"/>
      <c r="E310" s="87"/>
      <c r="F310" s="87"/>
      <c r="G310" s="87"/>
      <c r="H310" s="88">
        <f t="shared" si="8"/>
        <v>0</v>
      </c>
      <c r="I310" s="89"/>
      <c r="J310" s="89"/>
      <c r="K310" s="89"/>
      <c r="L310" s="89"/>
      <c r="M310" s="89"/>
      <c r="N310" s="89"/>
      <c r="O310" s="89"/>
      <c r="P310" s="89"/>
      <c r="Q310" s="89"/>
      <c r="R310" s="89"/>
      <c r="S310" s="89"/>
      <c r="T310" s="89"/>
      <c r="U310" s="89"/>
      <c r="V310" s="89"/>
    </row>
    <row r="311" spans="1:22" x14ac:dyDescent="0.25">
      <c r="A311" s="82">
        <f t="shared" si="9"/>
        <v>45227</v>
      </c>
      <c r="B311" s="87"/>
      <c r="C311" s="87"/>
      <c r="D311" s="87"/>
      <c r="E311" s="87"/>
      <c r="F311" s="87"/>
      <c r="G311" s="87"/>
      <c r="H311" s="88">
        <f t="shared" si="8"/>
        <v>0</v>
      </c>
      <c r="I311" s="89"/>
      <c r="J311" s="89"/>
      <c r="K311" s="89"/>
      <c r="L311" s="89"/>
      <c r="M311" s="89"/>
      <c r="N311" s="89"/>
      <c r="O311" s="89"/>
      <c r="P311" s="89"/>
      <c r="Q311" s="89"/>
      <c r="R311" s="89"/>
      <c r="S311" s="89"/>
      <c r="T311" s="89"/>
      <c r="U311" s="89"/>
      <c r="V311" s="89"/>
    </row>
    <row r="312" spans="1:22" x14ac:dyDescent="0.25">
      <c r="A312" s="82">
        <f t="shared" si="9"/>
        <v>45228</v>
      </c>
      <c r="B312" s="87"/>
      <c r="C312" s="87"/>
      <c r="D312" s="87"/>
      <c r="E312" s="87"/>
      <c r="F312" s="87"/>
      <c r="G312" s="87"/>
      <c r="H312" s="88">
        <f t="shared" si="8"/>
        <v>0</v>
      </c>
      <c r="I312" s="89"/>
      <c r="J312" s="89"/>
      <c r="K312" s="89"/>
      <c r="L312" s="89"/>
      <c r="M312" s="89"/>
      <c r="N312" s="89"/>
      <c r="O312" s="89"/>
      <c r="P312" s="89"/>
      <c r="Q312" s="89"/>
      <c r="R312" s="89"/>
      <c r="S312" s="89"/>
      <c r="T312" s="89"/>
      <c r="U312" s="89"/>
      <c r="V312" s="89"/>
    </row>
    <row r="313" spans="1:22" x14ac:dyDescent="0.25">
      <c r="A313" s="82">
        <f t="shared" si="9"/>
        <v>45229</v>
      </c>
      <c r="B313" s="87"/>
      <c r="C313" s="87"/>
      <c r="D313" s="87"/>
      <c r="E313" s="87"/>
      <c r="F313" s="87"/>
      <c r="G313" s="87"/>
      <c r="H313" s="88">
        <f t="shared" si="8"/>
        <v>0</v>
      </c>
      <c r="I313" s="89"/>
      <c r="J313" s="89"/>
      <c r="K313" s="89"/>
      <c r="L313" s="89"/>
      <c r="M313" s="89"/>
      <c r="N313" s="89"/>
      <c r="O313" s="89"/>
      <c r="P313" s="89"/>
      <c r="Q313" s="89"/>
      <c r="R313" s="89"/>
      <c r="S313" s="89"/>
      <c r="T313" s="89"/>
      <c r="U313" s="89"/>
      <c r="V313" s="89"/>
    </row>
    <row r="314" spans="1:22" x14ac:dyDescent="0.25">
      <c r="A314" s="82">
        <f t="shared" si="9"/>
        <v>45230</v>
      </c>
      <c r="B314" s="87"/>
      <c r="C314" s="87"/>
      <c r="D314" s="87"/>
      <c r="E314" s="87"/>
      <c r="F314" s="87"/>
      <c r="G314" s="87"/>
      <c r="H314" s="88">
        <f t="shared" si="8"/>
        <v>0</v>
      </c>
      <c r="I314" s="89"/>
      <c r="J314" s="89"/>
      <c r="K314" s="89"/>
      <c r="L314" s="89"/>
      <c r="M314" s="89"/>
      <c r="N314" s="89"/>
      <c r="O314" s="89"/>
      <c r="P314" s="89"/>
      <c r="Q314" s="89"/>
      <c r="R314" s="89"/>
      <c r="S314" s="89"/>
      <c r="T314" s="89"/>
      <c r="U314" s="89"/>
      <c r="V314" s="89"/>
    </row>
    <row r="315" spans="1:22" x14ac:dyDescent="0.25">
      <c r="A315" s="82">
        <f t="shared" si="9"/>
        <v>45231</v>
      </c>
      <c r="B315" s="87"/>
      <c r="C315" s="87"/>
      <c r="D315" s="87"/>
      <c r="E315" s="87"/>
      <c r="F315" s="87"/>
      <c r="G315" s="87"/>
      <c r="H315" s="88">
        <f t="shared" si="8"/>
        <v>0</v>
      </c>
      <c r="I315" s="89"/>
      <c r="J315" s="89"/>
      <c r="K315" s="89"/>
      <c r="L315" s="89"/>
      <c r="M315" s="89"/>
      <c r="N315" s="89"/>
      <c r="O315" s="89"/>
      <c r="P315" s="89"/>
      <c r="Q315" s="89"/>
      <c r="R315" s="89"/>
      <c r="S315" s="89"/>
      <c r="T315" s="89"/>
      <c r="U315" s="89"/>
      <c r="V315" s="89"/>
    </row>
    <row r="316" spans="1:22" x14ac:dyDescent="0.25">
      <c r="A316" s="82">
        <f t="shared" si="9"/>
        <v>45232</v>
      </c>
      <c r="B316" s="87"/>
      <c r="C316" s="87"/>
      <c r="D316" s="87"/>
      <c r="E316" s="87"/>
      <c r="F316" s="87"/>
      <c r="G316" s="87"/>
      <c r="H316" s="88">
        <f t="shared" si="8"/>
        <v>0</v>
      </c>
      <c r="I316" s="89"/>
      <c r="J316" s="89"/>
      <c r="K316" s="89"/>
      <c r="L316" s="89"/>
      <c r="M316" s="89"/>
      <c r="N316" s="89"/>
      <c r="O316" s="89"/>
      <c r="P316" s="89"/>
      <c r="Q316" s="89"/>
      <c r="R316" s="89"/>
      <c r="S316" s="89"/>
      <c r="T316" s="89"/>
      <c r="U316" s="89"/>
      <c r="V316" s="89"/>
    </row>
    <row r="317" spans="1:22" x14ac:dyDescent="0.25">
      <c r="A317" s="82">
        <f t="shared" si="9"/>
        <v>45233</v>
      </c>
      <c r="B317" s="87"/>
      <c r="C317" s="87"/>
      <c r="D317" s="87"/>
      <c r="E317" s="87"/>
      <c r="F317" s="87"/>
      <c r="G317" s="87"/>
      <c r="H317" s="88">
        <f t="shared" si="8"/>
        <v>0</v>
      </c>
      <c r="I317" s="89"/>
      <c r="J317" s="89"/>
      <c r="K317" s="89"/>
      <c r="L317" s="89"/>
      <c r="M317" s="89"/>
      <c r="N317" s="89"/>
      <c r="O317" s="89"/>
      <c r="P317" s="89"/>
      <c r="Q317" s="89"/>
      <c r="R317" s="89"/>
      <c r="S317" s="89"/>
      <c r="T317" s="89"/>
      <c r="U317" s="89"/>
      <c r="V317" s="89"/>
    </row>
    <row r="318" spans="1:22" x14ac:dyDescent="0.25">
      <c r="A318" s="82">
        <f t="shared" si="9"/>
        <v>45234</v>
      </c>
      <c r="B318" s="87"/>
      <c r="C318" s="87"/>
      <c r="D318" s="87"/>
      <c r="E318" s="87"/>
      <c r="F318" s="87"/>
      <c r="G318" s="87"/>
      <c r="H318" s="88">
        <f t="shared" si="8"/>
        <v>0</v>
      </c>
      <c r="I318" s="89"/>
      <c r="J318" s="89"/>
      <c r="K318" s="89"/>
      <c r="L318" s="89"/>
      <c r="M318" s="89"/>
      <c r="N318" s="89"/>
      <c r="O318" s="89"/>
      <c r="P318" s="89"/>
      <c r="Q318" s="89"/>
      <c r="R318" s="89"/>
      <c r="S318" s="89"/>
      <c r="T318" s="89"/>
      <c r="U318" s="89"/>
      <c r="V318" s="89"/>
    </row>
    <row r="319" spans="1:22" x14ac:dyDescent="0.25">
      <c r="A319" s="82">
        <f t="shared" si="9"/>
        <v>45235</v>
      </c>
      <c r="B319" s="87"/>
      <c r="C319" s="87"/>
      <c r="D319" s="87"/>
      <c r="E319" s="87"/>
      <c r="F319" s="87"/>
      <c r="G319" s="87"/>
      <c r="H319" s="88">
        <f t="shared" si="8"/>
        <v>0</v>
      </c>
      <c r="I319" s="89"/>
      <c r="J319" s="89"/>
      <c r="K319" s="89"/>
      <c r="L319" s="89"/>
      <c r="M319" s="89"/>
      <c r="N319" s="89"/>
      <c r="O319" s="89"/>
      <c r="P319" s="89"/>
      <c r="Q319" s="89"/>
      <c r="R319" s="89"/>
      <c r="S319" s="89"/>
      <c r="T319" s="89"/>
      <c r="U319" s="89"/>
      <c r="V319" s="89"/>
    </row>
    <row r="320" spans="1:22" x14ac:dyDescent="0.25">
      <c r="A320" s="82">
        <f t="shared" si="9"/>
        <v>45236</v>
      </c>
      <c r="B320" s="87"/>
      <c r="C320" s="87"/>
      <c r="D320" s="87"/>
      <c r="E320" s="87"/>
      <c r="F320" s="87"/>
      <c r="G320" s="87"/>
      <c r="H320" s="88">
        <f t="shared" si="8"/>
        <v>0</v>
      </c>
      <c r="I320" s="89"/>
      <c r="J320" s="89"/>
      <c r="K320" s="89"/>
      <c r="L320" s="89"/>
      <c r="M320" s="89"/>
      <c r="N320" s="89"/>
      <c r="O320" s="89"/>
      <c r="P320" s="89"/>
      <c r="Q320" s="89"/>
      <c r="R320" s="89"/>
      <c r="S320" s="89"/>
      <c r="T320" s="89"/>
      <c r="U320" s="89"/>
      <c r="V320" s="89"/>
    </row>
    <row r="321" spans="1:22" x14ac:dyDescent="0.25">
      <c r="A321" s="82">
        <f t="shared" si="9"/>
        <v>45237</v>
      </c>
      <c r="B321" s="87"/>
      <c r="C321" s="87"/>
      <c r="D321" s="87"/>
      <c r="E321" s="87"/>
      <c r="F321" s="87"/>
      <c r="G321" s="87"/>
      <c r="H321" s="88">
        <f t="shared" si="8"/>
        <v>0</v>
      </c>
      <c r="I321" s="89"/>
      <c r="J321" s="89"/>
      <c r="K321" s="89"/>
      <c r="L321" s="89"/>
      <c r="M321" s="89"/>
      <c r="N321" s="89"/>
      <c r="O321" s="89"/>
      <c r="P321" s="89"/>
      <c r="Q321" s="89"/>
      <c r="R321" s="89"/>
      <c r="S321" s="89"/>
      <c r="T321" s="89"/>
      <c r="U321" s="89"/>
      <c r="V321" s="89"/>
    </row>
    <row r="322" spans="1:22" x14ac:dyDescent="0.25">
      <c r="A322" s="82">
        <f t="shared" si="9"/>
        <v>45238</v>
      </c>
      <c r="B322" s="87"/>
      <c r="C322" s="87"/>
      <c r="D322" s="87"/>
      <c r="E322" s="87"/>
      <c r="F322" s="87"/>
      <c r="G322" s="87"/>
      <c r="H322" s="88">
        <f t="shared" si="8"/>
        <v>0</v>
      </c>
      <c r="I322" s="89"/>
      <c r="J322" s="89"/>
      <c r="K322" s="89"/>
      <c r="L322" s="89"/>
      <c r="M322" s="89"/>
      <c r="N322" s="89"/>
      <c r="O322" s="89"/>
      <c r="P322" s="89"/>
      <c r="Q322" s="89"/>
      <c r="R322" s="89"/>
      <c r="S322" s="89"/>
      <c r="T322" s="89"/>
      <c r="U322" s="89"/>
      <c r="V322" s="89"/>
    </row>
    <row r="323" spans="1:22" x14ac:dyDescent="0.25">
      <c r="A323" s="82">
        <f t="shared" si="9"/>
        <v>45239</v>
      </c>
      <c r="B323" s="87"/>
      <c r="C323" s="87"/>
      <c r="D323" s="87"/>
      <c r="E323" s="87"/>
      <c r="F323" s="87"/>
      <c r="G323" s="87"/>
      <c r="H323" s="88">
        <f t="shared" si="8"/>
        <v>0</v>
      </c>
      <c r="I323" s="89"/>
      <c r="J323" s="89"/>
      <c r="K323" s="89"/>
      <c r="L323" s="89"/>
      <c r="M323" s="89"/>
      <c r="N323" s="89"/>
      <c r="O323" s="89"/>
      <c r="P323" s="89"/>
      <c r="Q323" s="89"/>
      <c r="R323" s="89"/>
      <c r="S323" s="89"/>
      <c r="T323" s="89"/>
      <c r="U323" s="89"/>
      <c r="V323" s="89"/>
    </row>
    <row r="324" spans="1:22" x14ac:dyDescent="0.25">
      <c r="A324" s="82">
        <f t="shared" si="9"/>
        <v>45240</v>
      </c>
      <c r="B324" s="87"/>
      <c r="C324" s="87"/>
      <c r="D324" s="87"/>
      <c r="E324" s="87"/>
      <c r="F324" s="87"/>
      <c r="G324" s="87"/>
      <c r="H324" s="88">
        <f t="shared" si="8"/>
        <v>0</v>
      </c>
      <c r="I324" s="89"/>
      <c r="J324" s="89"/>
      <c r="K324" s="89"/>
      <c r="L324" s="89"/>
      <c r="M324" s="89"/>
      <c r="N324" s="89"/>
      <c r="O324" s="89"/>
      <c r="P324" s="89"/>
      <c r="Q324" s="89"/>
      <c r="R324" s="89"/>
      <c r="S324" s="89"/>
      <c r="T324" s="89"/>
      <c r="U324" s="89"/>
      <c r="V324" s="89"/>
    </row>
    <row r="325" spans="1:22" x14ac:dyDescent="0.25">
      <c r="A325" s="82">
        <f t="shared" si="9"/>
        <v>45241</v>
      </c>
      <c r="B325" s="87"/>
      <c r="C325" s="87"/>
      <c r="D325" s="87"/>
      <c r="E325" s="87"/>
      <c r="F325" s="87"/>
      <c r="G325" s="87"/>
      <c r="H325" s="88">
        <f t="shared" si="8"/>
        <v>0</v>
      </c>
      <c r="I325" s="89"/>
      <c r="J325" s="89"/>
      <c r="K325" s="89"/>
      <c r="L325" s="89"/>
      <c r="M325" s="89"/>
      <c r="N325" s="89"/>
      <c r="O325" s="89"/>
      <c r="P325" s="89"/>
      <c r="Q325" s="89"/>
      <c r="R325" s="89"/>
      <c r="S325" s="89"/>
      <c r="T325" s="89"/>
      <c r="U325" s="89"/>
      <c r="V325" s="89"/>
    </row>
    <row r="326" spans="1:22" x14ac:dyDescent="0.25">
      <c r="A326" s="82">
        <f t="shared" si="9"/>
        <v>45242</v>
      </c>
      <c r="B326" s="87"/>
      <c r="C326" s="87"/>
      <c r="D326" s="87"/>
      <c r="E326" s="87"/>
      <c r="F326" s="87"/>
      <c r="G326" s="87"/>
      <c r="H326" s="88">
        <f t="shared" si="8"/>
        <v>0</v>
      </c>
      <c r="I326" s="89"/>
      <c r="J326" s="89"/>
      <c r="K326" s="89"/>
      <c r="L326" s="89"/>
      <c r="M326" s="89"/>
      <c r="N326" s="89"/>
      <c r="O326" s="89"/>
      <c r="P326" s="89"/>
      <c r="Q326" s="89"/>
      <c r="R326" s="89"/>
      <c r="S326" s="89"/>
      <c r="T326" s="89"/>
      <c r="U326" s="89"/>
      <c r="V326" s="89"/>
    </row>
    <row r="327" spans="1:22" x14ac:dyDescent="0.25">
      <c r="A327" s="82">
        <f t="shared" si="9"/>
        <v>45243</v>
      </c>
      <c r="B327" s="87"/>
      <c r="C327" s="87"/>
      <c r="D327" s="87"/>
      <c r="E327" s="87"/>
      <c r="F327" s="87"/>
      <c r="G327" s="87"/>
      <c r="H327" s="88">
        <f t="shared" si="8"/>
        <v>0</v>
      </c>
      <c r="I327" s="89"/>
      <c r="J327" s="89"/>
      <c r="K327" s="89"/>
      <c r="L327" s="89"/>
      <c r="M327" s="89"/>
      <c r="N327" s="89"/>
      <c r="O327" s="89"/>
      <c r="P327" s="89"/>
      <c r="Q327" s="89"/>
      <c r="R327" s="89"/>
      <c r="S327" s="89"/>
      <c r="T327" s="89"/>
      <c r="U327" s="89"/>
      <c r="V327" s="89"/>
    </row>
    <row r="328" spans="1:22" x14ac:dyDescent="0.25">
      <c r="A328" s="82">
        <f t="shared" si="9"/>
        <v>45244</v>
      </c>
      <c r="B328" s="87"/>
      <c r="C328" s="87"/>
      <c r="D328" s="87"/>
      <c r="E328" s="87"/>
      <c r="F328" s="87"/>
      <c r="G328" s="87"/>
      <c r="H328" s="88">
        <f t="shared" si="8"/>
        <v>0</v>
      </c>
      <c r="I328" s="89"/>
      <c r="J328" s="89"/>
      <c r="K328" s="89"/>
      <c r="L328" s="89"/>
      <c r="M328" s="89"/>
      <c r="N328" s="89"/>
      <c r="O328" s="89"/>
      <c r="P328" s="89"/>
      <c r="Q328" s="89"/>
      <c r="R328" s="89"/>
      <c r="S328" s="89"/>
      <c r="T328" s="89"/>
      <c r="U328" s="89"/>
      <c r="V328" s="89"/>
    </row>
    <row r="329" spans="1:22" x14ac:dyDescent="0.25">
      <c r="A329" s="82">
        <f t="shared" si="9"/>
        <v>45245</v>
      </c>
      <c r="B329" s="87"/>
      <c r="C329" s="87"/>
      <c r="D329" s="87"/>
      <c r="E329" s="87"/>
      <c r="F329" s="87"/>
      <c r="G329" s="87"/>
      <c r="H329" s="88">
        <f t="shared" si="8"/>
        <v>0</v>
      </c>
      <c r="I329" s="89"/>
      <c r="J329" s="89"/>
      <c r="K329" s="89"/>
      <c r="L329" s="89"/>
      <c r="M329" s="89"/>
      <c r="N329" s="89"/>
      <c r="O329" s="89"/>
      <c r="P329" s="89"/>
      <c r="Q329" s="89"/>
      <c r="R329" s="89"/>
      <c r="S329" s="89"/>
      <c r="T329" s="89"/>
      <c r="U329" s="89"/>
      <c r="V329" s="89"/>
    </row>
    <row r="330" spans="1:22" x14ac:dyDescent="0.25">
      <c r="A330" s="82">
        <f t="shared" si="9"/>
        <v>45246</v>
      </c>
      <c r="B330" s="87"/>
      <c r="C330" s="87"/>
      <c r="D330" s="87"/>
      <c r="E330" s="87"/>
      <c r="F330" s="87"/>
      <c r="G330" s="87"/>
      <c r="H330" s="88">
        <f t="shared" si="8"/>
        <v>0</v>
      </c>
      <c r="I330" s="89"/>
      <c r="J330" s="89"/>
      <c r="K330" s="89"/>
      <c r="L330" s="89"/>
      <c r="M330" s="89"/>
      <c r="N330" s="89"/>
      <c r="O330" s="89"/>
      <c r="P330" s="89"/>
      <c r="Q330" s="89"/>
      <c r="R330" s="89"/>
      <c r="S330" s="89"/>
      <c r="T330" s="89"/>
      <c r="U330" s="89"/>
      <c r="V330" s="89"/>
    </row>
    <row r="331" spans="1:22" x14ac:dyDescent="0.25">
      <c r="A331" s="82">
        <f t="shared" si="9"/>
        <v>45247</v>
      </c>
      <c r="B331" s="87"/>
      <c r="C331" s="87"/>
      <c r="D331" s="87"/>
      <c r="E331" s="87"/>
      <c r="F331" s="87"/>
      <c r="G331" s="87"/>
      <c r="H331" s="88">
        <f t="shared" si="8"/>
        <v>0</v>
      </c>
      <c r="I331" s="89"/>
      <c r="J331" s="89"/>
      <c r="K331" s="89"/>
      <c r="L331" s="89"/>
      <c r="M331" s="89"/>
      <c r="N331" s="89"/>
      <c r="O331" s="89"/>
      <c r="P331" s="89"/>
      <c r="Q331" s="89"/>
      <c r="R331" s="89"/>
      <c r="S331" s="89"/>
      <c r="T331" s="89"/>
      <c r="U331" s="89"/>
      <c r="V331" s="89"/>
    </row>
    <row r="332" spans="1:22" x14ac:dyDescent="0.25">
      <c r="A332" s="82">
        <f t="shared" si="9"/>
        <v>45248</v>
      </c>
      <c r="B332" s="87"/>
      <c r="C332" s="87"/>
      <c r="D332" s="87"/>
      <c r="E332" s="87"/>
      <c r="F332" s="87"/>
      <c r="G332" s="87"/>
      <c r="H332" s="88">
        <f t="shared" ref="H332:H376" si="10">SUMIF($I$9:$XFD$9,$J$9,I332:XFD332)</f>
        <v>0</v>
      </c>
      <c r="I332" s="89"/>
      <c r="J332" s="89"/>
      <c r="K332" s="89"/>
      <c r="L332" s="89"/>
      <c r="M332" s="89"/>
      <c r="N332" s="89"/>
      <c r="O332" s="89"/>
      <c r="P332" s="89"/>
      <c r="Q332" s="89"/>
      <c r="R332" s="89"/>
      <c r="S332" s="89"/>
      <c r="T332" s="89"/>
      <c r="U332" s="89"/>
      <c r="V332" s="89"/>
    </row>
    <row r="333" spans="1:22" x14ac:dyDescent="0.25">
      <c r="A333" s="82">
        <f t="shared" ref="A333:A376" si="11">A332+1</f>
        <v>45249</v>
      </c>
      <c r="B333" s="87"/>
      <c r="C333" s="87"/>
      <c r="D333" s="87"/>
      <c r="E333" s="87"/>
      <c r="F333" s="87"/>
      <c r="G333" s="87"/>
      <c r="H333" s="88">
        <f t="shared" si="10"/>
        <v>0</v>
      </c>
      <c r="I333" s="89"/>
      <c r="J333" s="89"/>
      <c r="K333" s="89"/>
      <c r="L333" s="89"/>
      <c r="M333" s="89"/>
      <c r="N333" s="89"/>
      <c r="O333" s="89"/>
      <c r="P333" s="89"/>
      <c r="Q333" s="89"/>
      <c r="R333" s="89"/>
      <c r="S333" s="89"/>
      <c r="T333" s="89"/>
      <c r="U333" s="89"/>
      <c r="V333" s="89"/>
    </row>
    <row r="334" spans="1:22" x14ac:dyDescent="0.25">
      <c r="A334" s="82">
        <f t="shared" si="11"/>
        <v>45250</v>
      </c>
      <c r="B334" s="87"/>
      <c r="C334" s="87"/>
      <c r="D334" s="87"/>
      <c r="E334" s="87"/>
      <c r="F334" s="87"/>
      <c r="G334" s="87"/>
      <c r="H334" s="88">
        <f t="shared" si="10"/>
        <v>0</v>
      </c>
      <c r="I334" s="89"/>
      <c r="J334" s="89"/>
      <c r="K334" s="89"/>
      <c r="L334" s="89"/>
      <c r="M334" s="89"/>
      <c r="N334" s="89"/>
      <c r="O334" s="89"/>
      <c r="P334" s="89"/>
      <c r="Q334" s="89"/>
      <c r="R334" s="89"/>
      <c r="S334" s="89"/>
      <c r="T334" s="89"/>
      <c r="U334" s="89"/>
      <c r="V334" s="89"/>
    </row>
    <row r="335" spans="1:22" x14ac:dyDescent="0.25">
      <c r="A335" s="82">
        <f t="shared" si="11"/>
        <v>45251</v>
      </c>
      <c r="B335" s="87"/>
      <c r="C335" s="87"/>
      <c r="D335" s="87"/>
      <c r="E335" s="87"/>
      <c r="F335" s="87"/>
      <c r="G335" s="87"/>
      <c r="H335" s="88">
        <f t="shared" si="10"/>
        <v>0</v>
      </c>
      <c r="I335" s="89"/>
      <c r="J335" s="89"/>
      <c r="K335" s="89"/>
      <c r="L335" s="89"/>
      <c r="M335" s="89"/>
      <c r="N335" s="89"/>
      <c r="O335" s="89"/>
      <c r="P335" s="89"/>
      <c r="Q335" s="89"/>
      <c r="R335" s="89"/>
      <c r="S335" s="89"/>
      <c r="T335" s="89"/>
      <c r="U335" s="89"/>
      <c r="V335" s="89"/>
    </row>
    <row r="336" spans="1:22" x14ac:dyDescent="0.25">
      <c r="A336" s="82">
        <f t="shared" si="11"/>
        <v>45252</v>
      </c>
      <c r="B336" s="87"/>
      <c r="C336" s="87"/>
      <c r="D336" s="87"/>
      <c r="E336" s="87"/>
      <c r="F336" s="87"/>
      <c r="G336" s="87"/>
      <c r="H336" s="88">
        <f t="shared" si="10"/>
        <v>0</v>
      </c>
      <c r="I336" s="89"/>
      <c r="J336" s="89"/>
      <c r="K336" s="89"/>
      <c r="L336" s="89"/>
      <c r="M336" s="89"/>
      <c r="N336" s="89"/>
      <c r="O336" s="89"/>
      <c r="P336" s="89"/>
      <c r="Q336" s="89"/>
      <c r="R336" s="89"/>
      <c r="S336" s="89"/>
      <c r="T336" s="89"/>
      <c r="U336" s="89"/>
      <c r="V336" s="89"/>
    </row>
    <row r="337" spans="1:22" x14ac:dyDescent="0.25">
      <c r="A337" s="82">
        <f t="shared" si="11"/>
        <v>45253</v>
      </c>
      <c r="B337" s="87"/>
      <c r="C337" s="87"/>
      <c r="D337" s="87"/>
      <c r="E337" s="87"/>
      <c r="F337" s="87"/>
      <c r="G337" s="87"/>
      <c r="H337" s="88">
        <f t="shared" si="10"/>
        <v>0</v>
      </c>
      <c r="I337" s="89"/>
      <c r="J337" s="89"/>
      <c r="K337" s="89"/>
      <c r="L337" s="89"/>
      <c r="M337" s="89"/>
      <c r="N337" s="89"/>
      <c r="O337" s="89"/>
      <c r="P337" s="89"/>
      <c r="Q337" s="89"/>
      <c r="R337" s="89"/>
      <c r="S337" s="89"/>
      <c r="T337" s="89"/>
      <c r="U337" s="89"/>
      <c r="V337" s="89"/>
    </row>
    <row r="338" spans="1:22" x14ac:dyDescent="0.25">
      <c r="A338" s="82">
        <f t="shared" si="11"/>
        <v>45254</v>
      </c>
      <c r="B338" s="87"/>
      <c r="C338" s="87"/>
      <c r="D338" s="87"/>
      <c r="E338" s="87"/>
      <c r="F338" s="87"/>
      <c r="G338" s="87"/>
      <c r="H338" s="88">
        <f t="shared" si="10"/>
        <v>0</v>
      </c>
      <c r="I338" s="89"/>
      <c r="J338" s="89"/>
      <c r="K338" s="89"/>
      <c r="L338" s="89"/>
      <c r="M338" s="89"/>
      <c r="N338" s="89"/>
      <c r="O338" s="89"/>
      <c r="P338" s="89"/>
      <c r="Q338" s="89"/>
      <c r="R338" s="89"/>
      <c r="S338" s="89"/>
      <c r="T338" s="89"/>
      <c r="U338" s="89"/>
      <c r="V338" s="89"/>
    </row>
    <row r="339" spans="1:22" x14ac:dyDescent="0.25">
      <c r="A339" s="82">
        <f t="shared" si="11"/>
        <v>45255</v>
      </c>
      <c r="B339" s="87"/>
      <c r="C339" s="87"/>
      <c r="D339" s="87"/>
      <c r="E339" s="87"/>
      <c r="F339" s="87"/>
      <c r="G339" s="87"/>
      <c r="H339" s="88">
        <f t="shared" si="10"/>
        <v>0</v>
      </c>
      <c r="I339" s="89"/>
      <c r="J339" s="89"/>
      <c r="K339" s="89"/>
      <c r="L339" s="89"/>
      <c r="M339" s="89"/>
      <c r="N339" s="89"/>
      <c r="O339" s="89"/>
      <c r="P339" s="89"/>
      <c r="Q339" s="89"/>
      <c r="R339" s="89"/>
      <c r="S339" s="89"/>
      <c r="T339" s="89"/>
      <c r="U339" s="89"/>
      <c r="V339" s="89"/>
    </row>
    <row r="340" spans="1:22" x14ac:dyDescent="0.25">
      <c r="A340" s="82">
        <f t="shared" si="11"/>
        <v>45256</v>
      </c>
      <c r="B340" s="87"/>
      <c r="C340" s="87"/>
      <c r="D340" s="87"/>
      <c r="E340" s="87"/>
      <c r="F340" s="87"/>
      <c r="G340" s="87"/>
      <c r="H340" s="88">
        <f t="shared" si="10"/>
        <v>0</v>
      </c>
      <c r="I340" s="89"/>
      <c r="J340" s="89"/>
      <c r="K340" s="89"/>
      <c r="L340" s="89"/>
      <c r="M340" s="89"/>
      <c r="N340" s="89"/>
      <c r="O340" s="89"/>
      <c r="P340" s="89"/>
      <c r="Q340" s="89"/>
      <c r="R340" s="89"/>
      <c r="S340" s="89"/>
      <c r="T340" s="89"/>
      <c r="U340" s="89"/>
      <c r="V340" s="89"/>
    </row>
    <row r="341" spans="1:22" x14ac:dyDescent="0.25">
      <c r="A341" s="82">
        <f t="shared" si="11"/>
        <v>45257</v>
      </c>
      <c r="B341" s="87"/>
      <c r="C341" s="87"/>
      <c r="D341" s="87"/>
      <c r="E341" s="87"/>
      <c r="F341" s="87"/>
      <c r="G341" s="87"/>
      <c r="H341" s="88">
        <f t="shared" si="10"/>
        <v>0</v>
      </c>
      <c r="I341" s="89"/>
      <c r="J341" s="89"/>
      <c r="K341" s="89"/>
      <c r="L341" s="89"/>
      <c r="M341" s="89"/>
      <c r="N341" s="89"/>
      <c r="O341" s="89"/>
      <c r="P341" s="89"/>
      <c r="Q341" s="89"/>
      <c r="R341" s="89"/>
      <c r="S341" s="89"/>
      <c r="T341" s="89"/>
      <c r="U341" s="89"/>
      <c r="V341" s="89"/>
    </row>
    <row r="342" spans="1:22" x14ac:dyDescent="0.25">
      <c r="A342" s="82">
        <f t="shared" si="11"/>
        <v>45258</v>
      </c>
      <c r="B342" s="87"/>
      <c r="C342" s="87"/>
      <c r="D342" s="87"/>
      <c r="E342" s="87"/>
      <c r="F342" s="87"/>
      <c r="G342" s="87"/>
      <c r="H342" s="88">
        <f t="shared" si="10"/>
        <v>0</v>
      </c>
      <c r="I342" s="89"/>
      <c r="J342" s="89"/>
      <c r="K342" s="89"/>
      <c r="L342" s="89"/>
      <c r="M342" s="89"/>
      <c r="N342" s="89"/>
      <c r="O342" s="89"/>
      <c r="P342" s="89"/>
      <c r="Q342" s="89"/>
      <c r="R342" s="89"/>
      <c r="S342" s="89"/>
      <c r="T342" s="89"/>
      <c r="U342" s="89"/>
      <c r="V342" s="89"/>
    </row>
    <row r="343" spans="1:22" x14ac:dyDescent="0.25">
      <c r="A343" s="82">
        <f t="shared" si="11"/>
        <v>45259</v>
      </c>
      <c r="B343" s="87"/>
      <c r="C343" s="87"/>
      <c r="D343" s="87"/>
      <c r="E343" s="87"/>
      <c r="F343" s="87"/>
      <c r="G343" s="87"/>
      <c r="H343" s="88">
        <f t="shared" si="10"/>
        <v>0</v>
      </c>
      <c r="I343" s="89"/>
      <c r="J343" s="89"/>
      <c r="K343" s="89"/>
      <c r="L343" s="89"/>
      <c r="M343" s="89"/>
      <c r="N343" s="89"/>
      <c r="O343" s="89"/>
      <c r="P343" s="89"/>
      <c r="Q343" s="89"/>
      <c r="R343" s="89"/>
      <c r="S343" s="89"/>
      <c r="T343" s="89"/>
      <c r="U343" s="89"/>
      <c r="V343" s="89"/>
    </row>
    <row r="344" spans="1:22" x14ac:dyDescent="0.25">
      <c r="A344" s="82">
        <f t="shared" si="11"/>
        <v>45260</v>
      </c>
      <c r="B344" s="87"/>
      <c r="C344" s="87"/>
      <c r="D344" s="87"/>
      <c r="E344" s="87"/>
      <c r="F344" s="87"/>
      <c r="G344" s="87"/>
      <c r="H344" s="88">
        <f t="shared" si="10"/>
        <v>0</v>
      </c>
      <c r="I344" s="89"/>
      <c r="J344" s="89"/>
      <c r="K344" s="89"/>
      <c r="L344" s="89"/>
      <c r="M344" s="89"/>
      <c r="N344" s="89"/>
      <c r="O344" s="89"/>
      <c r="P344" s="89"/>
      <c r="Q344" s="89"/>
      <c r="R344" s="89"/>
      <c r="S344" s="89"/>
      <c r="T344" s="89"/>
      <c r="U344" s="89"/>
      <c r="V344" s="89"/>
    </row>
    <row r="345" spans="1:22" x14ac:dyDescent="0.25">
      <c r="A345" s="82">
        <f t="shared" si="11"/>
        <v>45261</v>
      </c>
      <c r="B345" s="87"/>
      <c r="C345" s="87"/>
      <c r="D345" s="87"/>
      <c r="E345" s="87"/>
      <c r="F345" s="87"/>
      <c r="G345" s="87"/>
      <c r="H345" s="88">
        <f t="shared" si="10"/>
        <v>0</v>
      </c>
      <c r="I345" s="89"/>
      <c r="J345" s="89"/>
      <c r="K345" s="89"/>
      <c r="L345" s="89"/>
      <c r="M345" s="89"/>
      <c r="N345" s="89"/>
      <c r="O345" s="89"/>
      <c r="P345" s="89"/>
      <c r="Q345" s="89"/>
      <c r="R345" s="89"/>
      <c r="S345" s="89"/>
      <c r="T345" s="89"/>
      <c r="U345" s="89"/>
      <c r="V345" s="89"/>
    </row>
    <row r="346" spans="1:22" x14ac:dyDescent="0.25">
      <c r="A346" s="82">
        <f t="shared" si="11"/>
        <v>45262</v>
      </c>
      <c r="B346" s="87"/>
      <c r="C346" s="87"/>
      <c r="D346" s="87"/>
      <c r="E346" s="87"/>
      <c r="F346" s="87"/>
      <c r="G346" s="87"/>
      <c r="H346" s="88">
        <f t="shared" si="10"/>
        <v>0</v>
      </c>
      <c r="I346" s="89"/>
      <c r="J346" s="89"/>
      <c r="K346" s="89"/>
      <c r="L346" s="89"/>
      <c r="M346" s="89"/>
      <c r="N346" s="89"/>
      <c r="O346" s="89"/>
      <c r="P346" s="89"/>
      <c r="Q346" s="89"/>
      <c r="R346" s="89"/>
      <c r="S346" s="89"/>
      <c r="T346" s="89"/>
      <c r="U346" s="89"/>
      <c r="V346" s="89"/>
    </row>
    <row r="347" spans="1:22" x14ac:dyDescent="0.25">
      <c r="A347" s="82">
        <f t="shared" si="11"/>
        <v>45263</v>
      </c>
      <c r="B347" s="87"/>
      <c r="C347" s="87"/>
      <c r="D347" s="87"/>
      <c r="E347" s="87"/>
      <c r="F347" s="87"/>
      <c r="G347" s="87"/>
      <c r="H347" s="88">
        <f t="shared" si="10"/>
        <v>0</v>
      </c>
      <c r="I347" s="89"/>
      <c r="J347" s="89"/>
      <c r="K347" s="89"/>
      <c r="L347" s="89"/>
      <c r="M347" s="89"/>
      <c r="N347" s="89"/>
      <c r="O347" s="89"/>
      <c r="P347" s="89"/>
      <c r="Q347" s="89"/>
      <c r="R347" s="89"/>
      <c r="S347" s="89"/>
      <c r="T347" s="89"/>
      <c r="U347" s="89"/>
      <c r="V347" s="89"/>
    </row>
    <row r="348" spans="1:22" x14ac:dyDescent="0.25">
      <c r="A348" s="82">
        <f t="shared" si="11"/>
        <v>45264</v>
      </c>
      <c r="B348" s="87"/>
      <c r="C348" s="87"/>
      <c r="D348" s="87"/>
      <c r="E348" s="87"/>
      <c r="F348" s="87"/>
      <c r="G348" s="87"/>
      <c r="H348" s="88">
        <f t="shared" si="10"/>
        <v>0</v>
      </c>
      <c r="I348" s="89"/>
      <c r="J348" s="89"/>
      <c r="K348" s="89"/>
      <c r="L348" s="89"/>
      <c r="M348" s="89"/>
      <c r="N348" s="89"/>
      <c r="O348" s="89"/>
      <c r="P348" s="89"/>
      <c r="Q348" s="89"/>
      <c r="R348" s="89"/>
      <c r="S348" s="89"/>
      <c r="T348" s="89"/>
      <c r="U348" s="89"/>
      <c r="V348" s="89"/>
    </row>
    <row r="349" spans="1:22" x14ac:dyDescent="0.25">
      <c r="A349" s="82">
        <f t="shared" si="11"/>
        <v>45265</v>
      </c>
      <c r="B349" s="87"/>
      <c r="C349" s="87"/>
      <c r="D349" s="87"/>
      <c r="E349" s="87"/>
      <c r="F349" s="87"/>
      <c r="G349" s="87"/>
      <c r="H349" s="88">
        <f t="shared" si="10"/>
        <v>0</v>
      </c>
      <c r="I349" s="89"/>
      <c r="J349" s="89"/>
      <c r="K349" s="89"/>
      <c r="L349" s="89"/>
      <c r="M349" s="89"/>
      <c r="N349" s="89"/>
      <c r="O349" s="89"/>
      <c r="P349" s="89"/>
      <c r="Q349" s="89"/>
      <c r="R349" s="89"/>
      <c r="S349" s="89"/>
      <c r="T349" s="89"/>
      <c r="U349" s="89"/>
      <c r="V349" s="89"/>
    </row>
    <row r="350" spans="1:22" x14ac:dyDescent="0.25">
      <c r="A350" s="82">
        <f t="shared" si="11"/>
        <v>45266</v>
      </c>
      <c r="B350" s="87"/>
      <c r="C350" s="87"/>
      <c r="D350" s="87"/>
      <c r="E350" s="87"/>
      <c r="F350" s="87"/>
      <c r="G350" s="87"/>
      <c r="H350" s="88">
        <f t="shared" si="10"/>
        <v>0</v>
      </c>
      <c r="I350" s="89"/>
      <c r="J350" s="89"/>
      <c r="K350" s="89"/>
      <c r="L350" s="89"/>
      <c r="M350" s="89"/>
      <c r="N350" s="89"/>
      <c r="O350" s="89"/>
      <c r="P350" s="89"/>
      <c r="Q350" s="89"/>
      <c r="R350" s="89"/>
      <c r="S350" s="89"/>
      <c r="T350" s="89"/>
      <c r="U350" s="89"/>
      <c r="V350" s="89"/>
    </row>
    <row r="351" spans="1:22" x14ac:dyDescent="0.25">
      <c r="A351" s="82">
        <f t="shared" si="11"/>
        <v>45267</v>
      </c>
      <c r="B351" s="87"/>
      <c r="C351" s="87"/>
      <c r="D351" s="87"/>
      <c r="E351" s="87"/>
      <c r="F351" s="87"/>
      <c r="G351" s="87"/>
      <c r="H351" s="88">
        <f t="shared" si="10"/>
        <v>0</v>
      </c>
      <c r="I351" s="89"/>
      <c r="J351" s="89"/>
      <c r="K351" s="89"/>
      <c r="L351" s="89"/>
      <c r="M351" s="89"/>
      <c r="N351" s="89"/>
      <c r="O351" s="89"/>
      <c r="P351" s="89"/>
      <c r="Q351" s="89"/>
      <c r="R351" s="89"/>
      <c r="S351" s="89"/>
      <c r="T351" s="89"/>
      <c r="U351" s="89"/>
      <c r="V351" s="89"/>
    </row>
    <row r="352" spans="1:22" x14ac:dyDescent="0.25">
      <c r="A352" s="82">
        <f t="shared" si="11"/>
        <v>45268</v>
      </c>
      <c r="B352" s="87"/>
      <c r="C352" s="87"/>
      <c r="D352" s="87"/>
      <c r="E352" s="87"/>
      <c r="F352" s="87"/>
      <c r="G352" s="87"/>
      <c r="H352" s="88">
        <f t="shared" si="10"/>
        <v>0</v>
      </c>
      <c r="I352" s="89"/>
      <c r="J352" s="89"/>
      <c r="K352" s="89"/>
      <c r="L352" s="89"/>
      <c r="M352" s="89"/>
      <c r="N352" s="89"/>
      <c r="O352" s="89"/>
      <c r="P352" s="89"/>
      <c r="Q352" s="89"/>
      <c r="R352" s="89"/>
      <c r="S352" s="89"/>
      <c r="T352" s="89"/>
      <c r="U352" s="89"/>
      <c r="V352" s="89"/>
    </row>
    <row r="353" spans="1:22" x14ac:dyDescent="0.25">
      <c r="A353" s="82">
        <f t="shared" si="11"/>
        <v>45269</v>
      </c>
      <c r="B353" s="87"/>
      <c r="C353" s="87"/>
      <c r="D353" s="87"/>
      <c r="E353" s="87"/>
      <c r="F353" s="87"/>
      <c r="G353" s="87"/>
      <c r="H353" s="88">
        <f t="shared" si="10"/>
        <v>0</v>
      </c>
      <c r="I353" s="89"/>
      <c r="J353" s="89"/>
      <c r="K353" s="89"/>
      <c r="L353" s="89"/>
      <c r="M353" s="89"/>
      <c r="N353" s="89"/>
      <c r="O353" s="89"/>
      <c r="P353" s="89"/>
      <c r="Q353" s="89"/>
      <c r="R353" s="89"/>
      <c r="S353" s="89"/>
      <c r="T353" s="89"/>
      <c r="U353" s="89"/>
      <c r="V353" s="89"/>
    </row>
    <row r="354" spans="1:22" x14ac:dyDescent="0.25">
      <c r="A354" s="82">
        <f t="shared" si="11"/>
        <v>45270</v>
      </c>
      <c r="B354" s="87"/>
      <c r="C354" s="87"/>
      <c r="D354" s="87"/>
      <c r="E354" s="87"/>
      <c r="F354" s="87"/>
      <c r="G354" s="87"/>
      <c r="H354" s="88">
        <f t="shared" si="10"/>
        <v>0</v>
      </c>
      <c r="I354" s="89"/>
      <c r="J354" s="89"/>
      <c r="K354" s="89"/>
      <c r="L354" s="89"/>
      <c r="M354" s="89"/>
      <c r="N354" s="89"/>
      <c r="O354" s="89"/>
      <c r="P354" s="89"/>
      <c r="Q354" s="89"/>
      <c r="R354" s="89"/>
      <c r="S354" s="89"/>
      <c r="T354" s="89"/>
      <c r="U354" s="89"/>
      <c r="V354" s="89"/>
    </row>
    <row r="355" spans="1:22" x14ac:dyDescent="0.25">
      <c r="A355" s="82">
        <f t="shared" si="11"/>
        <v>45271</v>
      </c>
      <c r="B355" s="87"/>
      <c r="C355" s="87"/>
      <c r="D355" s="87"/>
      <c r="E355" s="87"/>
      <c r="F355" s="87"/>
      <c r="G355" s="87"/>
      <c r="H355" s="88">
        <f t="shared" si="10"/>
        <v>0</v>
      </c>
      <c r="I355" s="89"/>
      <c r="J355" s="89"/>
      <c r="K355" s="89"/>
      <c r="L355" s="89"/>
      <c r="M355" s="89"/>
      <c r="N355" s="89"/>
      <c r="O355" s="89"/>
      <c r="P355" s="89"/>
      <c r="Q355" s="89"/>
      <c r="R355" s="89"/>
      <c r="S355" s="89"/>
      <c r="T355" s="89"/>
      <c r="U355" s="89"/>
      <c r="V355" s="89"/>
    </row>
    <row r="356" spans="1:22" x14ac:dyDescent="0.25">
      <c r="A356" s="82">
        <f t="shared" si="11"/>
        <v>45272</v>
      </c>
      <c r="B356" s="87"/>
      <c r="C356" s="87"/>
      <c r="D356" s="87"/>
      <c r="E356" s="87"/>
      <c r="F356" s="87"/>
      <c r="G356" s="87"/>
      <c r="H356" s="88">
        <f t="shared" si="10"/>
        <v>0</v>
      </c>
      <c r="I356" s="89"/>
      <c r="J356" s="89"/>
      <c r="K356" s="89"/>
      <c r="L356" s="89"/>
      <c r="M356" s="89"/>
      <c r="N356" s="89"/>
      <c r="O356" s="89"/>
      <c r="P356" s="89"/>
      <c r="Q356" s="89"/>
      <c r="R356" s="89"/>
      <c r="S356" s="89"/>
      <c r="T356" s="89"/>
      <c r="U356" s="89"/>
      <c r="V356" s="89"/>
    </row>
    <row r="357" spans="1:22" x14ac:dyDescent="0.25">
      <c r="A357" s="82">
        <f t="shared" si="11"/>
        <v>45273</v>
      </c>
      <c r="B357" s="87"/>
      <c r="C357" s="87"/>
      <c r="D357" s="87"/>
      <c r="E357" s="87"/>
      <c r="F357" s="87"/>
      <c r="G357" s="87"/>
      <c r="H357" s="88">
        <f t="shared" si="10"/>
        <v>0</v>
      </c>
      <c r="I357" s="89"/>
      <c r="J357" s="89"/>
      <c r="K357" s="89"/>
      <c r="L357" s="89"/>
      <c r="M357" s="89"/>
      <c r="N357" s="89"/>
      <c r="O357" s="89"/>
      <c r="P357" s="89"/>
      <c r="Q357" s="89"/>
      <c r="R357" s="89"/>
      <c r="S357" s="89"/>
      <c r="T357" s="89"/>
      <c r="U357" s="89"/>
      <c r="V357" s="89"/>
    </row>
    <row r="358" spans="1:22" x14ac:dyDescent="0.25">
      <c r="A358" s="82">
        <f t="shared" si="11"/>
        <v>45274</v>
      </c>
      <c r="B358" s="87"/>
      <c r="C358" s="87"/>
      <c r="D358" s="87"/>
      <c r="E358" s="87"/>
      <c r="F358" s="87"/>
      <c r="G358" s="87"/>
      <c r="H358" s="88">
        <f t="shared" si="10"/>
        <v>0</v>
      </c>
      <c r="I358" s="89"/>
      <c r="J358" s="89"/>
      <c r="K358" s="89"/>
      <c r="L358" s="89"/>
      <c r="M358" s="89"/>
      <c r="N358" s="89"/>
      <c r="O358" s="89"/>
      <c r="P358" s="89"/>
      <c r="Q358" s="89"/>
      <c r="R358" s="89"/>
      <c r="S358" s="89"/>
      <c r="T358" s="89"/>
      <c r="U358" s="89"/>
      <c r="V358" s="89"/>
    </row>
    <row r="359" spans="1:22" x14ac:dyDescent="0.25">
      <c r="A359" s="82">
        <f t="shared" si="11"/>
        <v>45275</v>
      </c>
      <c r="B359" s="87"/>
      <c r="C359" s="87"/>
      <c r="D359" s="87"/>
      <c r="E359" s="87"/>
      <c r="F359" s="87"/>
      <c r="G359" s="87"/>
      <c r="H359" s="88">
        <f t="shared" si="10"/>
        <v>0</v>
      </c>
      <c r="I359" s="89"/>
      <c r="J359" s="89"/>
      <c r="K359" s="89"/>
      <c r="L359" s="89"/>
      <c r="M359" s="89"/>
      <c r="N359" s="89"/>
      <c r="O359" s="89"/>
      <c r="P359" s="89"/>
      <c r="Q359" s="89"/>
      <c r="R359" s="89"/>
      <c r="S359" s="89"/>
      <c r="T359" s="89"/>
      <c r="U359" s="89"/>
      <c r="V359" s="89"/>
    </row>
    <row r="360" spans="1:22" x14ac:dyDescent="0.25">
      <c r="A360" s="82">
        <f t="shared" si="11"/>
        <v>45276</v>
      </c>
      <c r="B360" s="87"/>
      <c r="C360" s="87"/>
      <c r="D360" s="87"/>
      <c r="E360" s="87"/>
      <c r="F360" s="87"/>
      <c r="G360" s="87"/>
      <c r="H360" s="88">
        <f t="shared" si="10"/>
        <v>0</v>
      </c>
      <c r="I360" s="89"/>
      <c r="J360" s="89"/>
      <c r="K360" s="89"/>
      <c r="L360" s="89"/>
      <c r="M360" s="89"/>
      <c r="N360" s="89"/>
      <c r="O360" s="89"/>
      <c r="P360" s="89"/>
      <c r="Q360" s="89"/>
      <c r="R360" s="89"/>
      <c r="S360" s="89"/>
      <c r="T360" s="89"/>
      <c r="U360" s="89"/>
      <c r="V360" s="89"/>
    </row>
    <row r="361" spans="1:22" x14ac:dyDescent="0.25">
      <c r="A361" s="82">
        <f t="shared" si="11"/>
        <v>45277</v>
      </c>
      <c r="B361" s="87"/>
      <c r="C361" s="87"/>
      <c r="D361" s="87"/>
      <c r="E361" s="87"/>
      <c r="F361" s="87"/>
      <c r="G361" s="87"/>
      <c r="H361" s="88">
        <f t="shared" si="10"/>
        <v>0</v>
      </c>
      <c r="I361" s="89"/>
      <c r="J361" s="89"/>
      <c r="K361" s="89"/>
      <c r="L361" s="89"/>
      <c r="M361" s="89"/>
      <c r="N361" s="89"/>
      <c r="O361" s="89"/>
      <c r="P361" s="89"/>
      <c r="Q361" s="89"/>
      <c r="R361" s="89"/>
      <c r="S361" s="89"/>
      <c r="T361" s="89"/>
      <c r="U361" s="89"/>
      <c r="V361" s="89"/>
    </row>
    <row r="362" spans="1:22" x14ac:dyDescent="0.25">
      <c r="A362" s="82">
        <f t="shared" si="11"/>
        <v>45278</v>
      </c>
      <c r="B362" s="87"/>
      <c r="C362" s="87"/>
      <c r="D362" s="87"/>
      <c r="E362" s="87"/>
      <c r="F362" s="87"/>
      <c r="G362" s="87"/>
      <c r="H362" s="88">
        <f t="shared" si="10"/>
        <v>0</v>
      </c>
      <c r="I362" s="89"/>
      <c r="J362" s="89"/>
      <c r="K362" s="89"/>
      <c r="L362" s="89"/>
      <c r="M362" s="89"/>
      <c r="N362" s="89"/>
      <c r="O362" s="89"/>
      <c r="P362" s="89"/>
      <c r="Q362" s="89"/>
      <c r="R362" s="89"/>
      <c r="S362" s="89"/>
      <c r="T362" s="89"/>
      <c r="U362" s="89"/>
      <c r="V362" s="89"/>
    </row>
    <row r="363" spans="1:22" x14ac:dyDescent="0.25">
      <c r="A363" s="82">
        <f t="shared" si="11"/>
        <v>45279</v>
      </c>
      <c r="B363" s="87"/>
      <c r="C363" s="87"/>
      <c r="D363" s="87"/>
      <c r="E363" s="87"/>
      <c r="F363" s="87"/>
      <c r="G363" s="87"/>
      <c r="H363" s="88">
        <f t="shared" si="10"/>
        <v>0</v>
      </c>
      <c r="I363" s="89"/>
      <c r="J363" s="89"/>
      <c r="K363" s="89"/>
      <c r="L363" s="89"/>
      <c r="M363" s="89"/>
      <c r="N363" s="89"/>
      <c r="O363" s="89"/>
      <c r="P363" s="89"/>
      <c r="Q363" s="89"/>
      <c r="R363" s="89"/>
      <c r="S363" s="89"/>
      <c r="T363" s="89"/>
      <c r="U363" s="89"/>
      <c r="V363" s="89"/>
    </row>
    <row r="364" spans="1:22" x14ac:dyDescent="0.25">
      <c r="A364" s="82">
        <f t="shared" si="11"/>
        <v>45280</v>
      </c>
      <c r="B364" s="87"/>
      <c r="C364" s="87"/>
      <c r="D364" s="87"/>
      <c r="E364" s="87"/>
      <c r="F364" s="87"/>
      <c r="G364" s="87"/>
      <c r="H364" s="88">
        <f t="shared" si="10"/>
        <v>0</v>
      </c>
      <c r="I364" s="89"/>
      <c r="J364" s="89"/>
      <c r="K364" s="89"/>
      <c r="L364" s="89"/>
      <c r="M364" s="89"/>
      <c r="N364" s="89"/>
      <c r="O364" s="89"/>
      <c r="P364" s="89"/>
      <c r="Q364" s="89"/>
      <c r="R364" s="89"/>
      <c r="S364" s="89"/>
      <c r="T364" s="89"/>
      <c r="U364" s="89"/>
      <c r="V364" s="89"/>
    </row>
    <row r="365" spans="1:22" x14ac:dyDescent="0.25">
      <c r="A365" s="82">
        <f t="shared" si="11"/>
        <v>45281</v>
      </c>
      <c r="B365" s="87"/>
      <c r="C365" s="87"/>
      <c r="D365" s="87"/>
      <c r="E365" s="87"/>
      <c r="F365" s="87"/>
      <c r="G365" s="87"/>
      <c r="H365" s="88">
        <f t="shared" si="10"/>
        <v>0</v>
      </c>
      <c r="I365" s="89"/>
      <c r="J365" s="89"/>
      <c r="K365" s="89"/>
      <c r="L365" s="89"/>
      <c r="M365" s="89"/>
      <c r="N365" s="89"/>
      <c r="O365" s="89"/>
      <c r="P365" s="89"/>
      <c r="Q365" s="89"/>
      <c r="R365" s="89"/>
      <c r="S365" s="89"/>
      <c r="T365" s="89"/>
      <c r="U365" s="89"/>
      <c r="V365" s="89"/>
    </row>
    <row r="366" spans="1:22" x14ac:dyDescent="0.25">
      <c r="A366" s="82">
        <f t="shared" si="11"/>
        <v>45282</v>
      </c>
      <c r="B366" s="87"/>
      <c r="C366" s="87"/>
      <c r="D366" s="87"/>
      <c r="E366" s="87"/>
      <c r="F366" s="87"/>
      <c r="G366" s="87"/>
      <c r="H366" s="88">
        <f t="shared" si="10"/>
        <v>0</v>
      </c>
      <c r="I366" s="89"/>
      <c r="J366" s="89"/>
      <c r="K366" s="89"/>
      <c r="L366" s="89"/>
      <c r="M366" s="89"/>
      <c r="N366" s="89"/>
      <c r="O366" s="89"/>
      <c r="P366" s="89"/>
      <c r="Q366" s="89"/>
      <c r="R366" s="89"/>
      <c r="S366" s="89"/>
      <c r="T366" s="89"/>
      <c r="U366" s="89"/>
      <c r="V366" s="89"/>
    </row>
    <row r="367" spans="1:22" x14ac:dyDescent="0.25">
      <c r="A367" s="82">
        <f t="shared" si="11"/>
        <v>45283</v>
      </c>
      <c r="B367" s="87"/>
      <c r="C367" s="87"/>
      <c r="D367" s="87"/>
      <c r="E367" s="87"/>
      <c r="F367" s="87"/>
      <c r="G367" s="87"/>
      <c r="H367" s="88">
        <f t="shared" si="10"/>
        <v>0</v>
      </c>
      <c r="I367" s="89"/>
      <c r="J367" s="89"/>
      <c r="K367" s="89"/>
      <c r="L367" s="89"/>
      <c r="M367" s="89"/>
      <c r="N367" s="89"/>
      <c r="O367" s="89"/>
      <c r="P367" s="89"/>
      <c r="Q367" s="89"/>
      <c r="R367" s="89"/>
      <c r="S367" s="89"/>
      <c r="T367" s="89"/>
      <c r="U367" s="89"/>
      <c r="V367" s="89"/>
    </row>
    <row r="368" spans="1:22" x14ac:dyDescent="0.25">
      <c r="A368" s="82">
        <f t="shared" si="11"/>
        <v>45284</v>
      </c>
      <c r="B368" s="87"/>
      <c r="C368" s="87"/>
      <c r="D368" s="87"/>
      <c r="E368" s="87"/>
      <c r="F368" s="87"/>
      <c r="G368" s="87"/>
      <c r="H368" s="88">
        <f t="shared" si="10"/>
        <v>0</v>
      </c>
      <c r="I368" s="89"/>
      <c r="J368" s="89"/>
      <c r="K368" s="89"/>
      <c r="L368" s="89"/>
      <c r="M368" s="89"/>
      <c r="N368" s="89"/>
      <c r="O368" s="89"/>
      <c r="P368" s="89"/>
      <c r="Q368" s="89"/>
      <c r="R368" s="89"/>
      <c r="S368" s="89"/>
      <c r="T368" s="89"/>
      <c r="U368" s="89"/>
      <c r="V368" s="89"/>
    </row>
    <row r="369" spans="1:22" x14ac:dyDescent="0.25">
      <c r="A369" s="82">
        <f t="shared" si="11"/>
        <v>45285</v>
      </c>
      <c r="B369" s="87"/>
      <c r="C369" s="87"/>
      <c r="D369" s="87"/>
      <c r="E369" s="87"/>
      <c r="F369" s="87"/>
      <c r="G369" s="87"/>
      <c r="H369" s="88">
        <f t="shared" si="10"/>
        <v>0</v>
      </c>
      <c r="I369" s="89"/>
      <c r="J369" s="89"/>
      <c r="K369" s="89"/>
      <c r="L369" s="89"/>
      <c r="M369" s="89"/>
      <c r="N369" s="89"/>
      <c r="O369" s="89"/>
      <c r="P369" s="89"/>
      <c r="Q369" s="89"/>
      <c r="R369" s="89"/>
      <c r="S369" s="89"/>
      <c r="T369" s="89"/>
      <c r="U369" s="89"/>
      <c r="V369" s="89"/>
    </row>
    <row r="370" spans="1:22" x14ac:dyDescent="0.25">
      <c r="A370" s="82">
        <f t="shared" si="11"/>
        <v>45286</v>
      </c>
      <c r="B370" s="87"/>
      <c r="C370" s="87"/>
      <c r="D370" s="87"/>
      <c r="E370" s="87"/>
      <c r="F370" s="87"/>
      <c r="G370" s="87"/>
      <c r="H370" s="88">
        <f t="shared" si="10"/>
        <v>0</v>
      </c>
      <c r="I370" s="89"/>
      <c r="J370" s="89"/>
      <c r="K370" s="89"/>
      <c r="L370" s="89"/>
      <c r="M370" s="89"/>
      <c r="N370" s="89"/>
      <c r="O370" s="89"/>
      <c r="P370" s="89"/>
      <c r="Q370" s="89"/>
      <c r="R370" s="89"/>
      <c r="S370" s="89"/>
      <c r="T370" s="89"/>
      <c r="U370" s="89"/>
      <c r="V370" s="89"/>
    </row>
    <row r="371" spans="1:22" x14ac:dyDescent="0.25">
      <c r="A371" s="82">
        <f t="shared" si="11"/>
        <v>45287</v>
      </c>
      <c r="B371" s="87"/>
      <c r="C371" s="87"/>
      <c r="D371" s="87"/>
      <c r="E371" s="87"/>
      <c r="F371" s="87"/>
      <c r="G371" s="87"/>
      <c r="H371" s="88">
        <f t="shared" si="10"/>
        <v>0</v>
      </c>
      <c r="I371" s="89"/>
      <c r="J371" s="89"/>
      <c r="K371" s="89"/>
      <c r="L371" s="89"/>
      <c r="M371" s="89"/>
      <c r="N371" s="89"/>
      <c r="O371" s="89"/>
      <c r="P371" s="89"/>
      <c r="Q371" s="89"/>
      <c r="R371" s="89"/>
      <c r="S371" s="89"/>
      <c r="T371" s="89"/>
      <c r="U371" s="89"/>
      <c r="V371" s="89"/>
    </row>
    <row r="372" spans="1:22" x14ac:dyDescent="0.25">
      <c r="A372" s="82">
        <f t="shared" si="11"/>
        <v>45288</v>
      </c>
      <c r="B372" s="87"/>
      <c r="C372" s="87"/>
      <c r="D372" s="87"/>
      <c r="E372" s="87"/>
      <c r="F372" s="87"/>
      <c r="G372" s="87"/>
      <c r="H372" s="88">
        <f t="shared" si="10"/>
        <v>0</v>
      </c>
      <c r="I372" s="89"/>
      <c r="J372" s="89"/>
      <c r="K372" s="89"/>
      <c r="L372" s="89"/>
      <c r="M372" s="89"/>
      <c r="N372" s="89"/>
      <c r="O372" s="89"/>
      <c r="P372" s="89"/>
      <c r="Q372" s="89"/>
      <c r="R372" s="89"/>
      <c r="S372" s="89"/>
      <c r="T372" s="89"/>
      <c r="U372" s="89"/>
      <c r="V372" s="89"/>
    </row>
    <row r="373" spans="1:22" x14ac:dyDescent="0.25">
      <c r="A373" s="82">
        <f t="shared" si="11"/>
        <v>45289</v>
      </c>
      <c r="B373" s="87"/>
      <c r="C373" s="87"/>
      <c r="D373" s="87"/>
      <c r="E373" s="87"/>
      <c r="F373" s="87"/>
      <c r="G373" s="87"/>
      <c r="H373" s="88">
        <f t="shared" si="10"/>
        <v>0</v>
      </c>
      <c r="I373" s="89"/>
      <c r="J373" s="89"/>
      <c r="K373" s="89"/>
      <c r="L373" s="89"/>
      <c r="M373" s="89"/>
      <c r="N373" s="89"/>
      <c r="O373" s="89"/>
      <c r="P373" s="89"/>
      <c r="Q373" s="89"/>
      <c r="R373" s="89"/>
      <c r="S373" s="89"/>
      <c r="T373" s="89"/>
      <c r="U373" s="89"/>
      <c r="V373" s="89"/>
    </row>
    <row r="374" spans="1:22" x14ac:dyDescent="0.25">
      <c r="A374" s="82">
        <f t="shared" si="11"/>
        <v>45290</v>
      </c>
      <c r="B374" s="87"/>
      <c r="C374" s="87"/>
      <c r="D374" s="87"/>
      <c r="E374" s="87"/>
      <c r="F374" s="87"/>
      <c r="G374" s="87"/>
      <c r="H374" s="88">
        <f t="shared" si="10"/>
        <v>0</v>
      </c>
      <c r="I374" s="89"/>
      <c r="J374" s="89"/>
      <c r="K374" s="89"/>
      <c r="L374" s="89"/>
      <c r="M374" s="89"/>
      <c r="N374" s="89"/>
      <c r="O374" s="89"/>
      <c r="P374" s="89"/>
      <c r="Q374" s="89"/>
      <c r="R374" s="89"/>
      <c r="S374" s="89"/>
      <c r="T374" s="89"/>
      <c r="U374" s="89"/>
      <c r="V374" s="89"/>
    </row>
    <row r="375" spans="1:22" x14ac:dyDescent="0.25">
      <c r="A375" s="82">
        <f t="shared" si="11"/>
        <v>45291</v>
      </c>
      <c r="B375" s="87"/>
      <c r="C375" s="87"/>
      <c r="D375" s="87"/>
      <c r="E375" s="87"/>
      <c r="F375" s="87"/>
      <c r="G375" s="87"/>
      <c r="H375" s="88">
        <f t="shared" si="10"/>
        <v>0</v>
      </c>
      <c r="I375" s="89"/>
      <c r="J375" s="89"/>
      <c r="K375" s="89"/>
      <c r="L375" s="89"/>
      <c r="M375" s="89"/>
      <c r="N375" s="89"/>
      <c r="O375" s="89"/>
      <c r="P375" s="89"/>
      <c r="Q375" s="89"/>
      <c r="R375" s="89"/>
      <c r="S375" s="89"/>
      <c r="T375" s="89"/>
      <c r="U375" s="89"/>
      <c r="V375" s="89"/>
    </row>
    <row r="376" spans="1:22" x14ac:dyDescent="0.25">
      <c r="A376" s="82">
        <f t="shared" si="11"/>
        <v>45292</v>
      </c>
      <c r="B376" s="87"/>
      <c r="C376" s="87"/>
      <c r="D376" s="87"/>
      <c r="E376" s="87"/>
      <c r="F376" s="87"/>
      <c r="G376" s="87"/>
      <c r="H376" s="88">
        <f t="shared" si="10"/>
        <v>0</v>
      </c>
      <c r="I376" s="89"/>
      <c r="J376" s="89"/>
      <c r="K376" s="89"/>
      <c r="L376" s="89"/>
      <c r="M376" s="89"/>
      <c r="N376" s="89"/>
      <c r="O376" s="89"/>
      <c r="P376" s="89"/>
      <c r="Q376" s="89"/>
      <c r="R376" s="89"/>
      <c r="S376" s="89"/>
      <c r="T376" s="89"/>
      <c r="U376" s="89"/>
      <c r="V376" s="89"/>
    </row>
    <row r="377" spans="1:22" x14ac:dyDescent="0.25">
      <c r="B377" s="44"/>
      <c r="F377" s="44"/>
      <c r="G377" s="44"/>
      <c r="H377" s="10"/>
      <c r="I377" s="10"/>
      <c r="J377" s="10"/>
      <c r="K377" s="10"/>
      <c r="L377" s="10"/>
      <c r="M377" s="10"/>
      <c r="N377" s="10"/>
      <c r="O377" s="10"/>
      <c r="P377" s="10"/>
      <c r="Q377" s="10"/>
      <c r="R377" s="10"/>
      <c r="S377" s="10"/>
      <c r="T377" s="10"/>
      <c r="U377" s="10"/>
      <c r="V377" s="10"/>
    </row>
    <row r="378" spans="1:22" x14ac:dyDescent="0.25">
      <c r="B378" s="44"/>
      <c r="F378" s="44"/>
      <c r="G378" s="44"/>
      <c r="H378" s="10"/>
      <c r="I378" s="10"/>
      <c r="J378" s="10"/>
      <c r="K378" s="10"/>
      <c r="L378" s="10"/>
      <c r="M378" s="10"/>
      <c r="N378" s="10"/>
      <c r="O378" s="10"/>
      <c r="P378" s="10"/>
      <c r="Q378" s="10"/>
      <c r="R378" s="10"/>
      <c r="S378" s="10"/>
      <c r="T378" s="10"/>
      <c r="U378" s="10"/>
      <c r="V378" s="10"/>
    </row>
    <row r="379" spans="1:22" x14ac:dyDescent="0.25">
      <c r="B379" s="44"/>
      <c r="F379" s="44"/>
      <c r="G379" s="44"/>
      <c r="H379" s="10"/>
      <c r="I379" s="10"/>
      <c r="J379" s="10"/>
      <c r="K379" s="10"/>
      <c r="L379" s="10"/>
      <c r="M379" s="10"/>
      <c r="N379" s="10"/>
      <c r="O379" s="10"/>
      <c r="P379" s="10"/>
      <c r="Q379" s="10"/>
      <c r="R379" s="10"/>
      <c r="S379" s="10"/>
      <c r="T379" s="10"/>
      <c r="U379" s="10"/>
      <c r="V379" s="10"/>
    </row>
    <row r="380" spans="1:22" x14ac:dyDescent="0.25">
      <c r="B380" s="44"/>
      <c r="F380" s="44"/>
      <c r="G380" s="44"/>
      <c r="H380" s="10"/>
      <c r="I380" s="10"/>
      <c r="J380" s="10"/>
      <c r="K380" s="10"/>
      <c r="L380" s="10"/>
      <c r="M380" s="10"/>
      <c r="N380" s="10"/>
      <c r="O380" s="10"/>
      <c r="P380" s="10"/>
      <c r="Q380" s="10"/>
      <c r="R380" s="10"/>
      <c r="S380" s="10"/>
      <c r="T380" s="10"/>
      <c r="U380" s="10"/>
      <c r="V380" s="10"/>
    </row>
  </sheetData>
  <sheetProtection formatCells="0" formatColumns="0" formatRows="0"/>
  <mergeCells count="31">
    <mergeCell ref="Q8:R8"/>
    <mergeCell ref="S8:T8"/>
    <mergeCell ref="U8:V8"/>
    <mergeCell ref="A6:A9"/>
    <mergeCell ref="K6:L6"/>
    <mergeCell ref="K7:L7"/>
    <mergeCell ref="M8:N8"/>
    <mergeCell ref="O8:P8"/>
    <mergeCell ref="I8:J8"/>
    <mergeCell ref="B6:B9"/>
    <mergeCell ref="C6:C9"/>
    <mergeCell ref="D6:D9"/>
    <mergeCell ref="E6:E9"/>
    <mergeCell ref="F6:F9"/>
    <mergeCell ref="G6:G9"/>
    <mergeCell ref="M7:N7"/>
    <mergeCell ref="O7:P7"/>
    <mergeCell ref="Q7:R7"/>
    <mergeCell ref="S7:T7"/>
    <mergeCell ref="U7:V7"/>
    <mergeCell ref="M6:N6"/>
    <mergeCell ref="O6:P6"/>
    <mergeCell ref="Q6:R6"/>
    <mergeCell ref="S6:T6"/>
    <mergeCell ref="U6:V6"/>
    <mergeCell ref="K8:L8"/>
    <mergeCell ref="I7:J7"/>
    <mergeCell ref="B4:G4"/>
    <mergeCell ref="B5:G5"/>
    <mergeCell ref="H5:H7"/>
    <mergeCell ref="I6:J6"/>
  </mergeCells>
  <conditionalFormatting sqref="I6:V6">
    <cfRule type="expression" dxfId="8" priority="14">
      <formula>AND(SUM(I11:I76)&gt;0,I$6="")</formula>
    </cfRule>
  </conditionalFormatting>
  <conditionalFormatting sqref="I8">
    <cfRule type="expression" dxfId="7" priority="11">
      <formula>AND(SUM(I13:I78)&gt;0,I$6="")</formula>
    </cfRule>
  </conditionalFormatting>
  <conditionalFormatting sqref="K8">
    <cfRule type="expression" dxfId="6" priority="10">
      <formula>AND(SUM(K13:K78)&gt;0,K$6="")</formula>
    </cfRule>
  </conditionalFormatting>
  <conditionalFormatting sqref="M8">
    <cfRule type="expression" dxfId="5" priority="9">
      <formula>AND(SUM(M13:M78)&gt;0,M$6="")</formula>
    </cfRule>
  </conditionalFormatting>
  <conditionalFormatting sqref="O8">
    <cfRule type="expression" dxfId="4" priority="8">
      <formula>AND(SUM(O13:O78)&gt;0,O$6="")</formula>
    </cfRule>
  </conditionalFormatting>
  <conditionalFormatting sqref="Q8">
    <cfRule type="expression" dxfId="3" priority="7">
      <formula>AND(SUM(Q13:Q78)&gt;0,Q$6="")</formula>
    </cfRule>
  </conditionalFormatting>
  <conditionalFormatting sqref="S8">
    <cfRule type="expression" dxfId="2" priority="6">
      <formula>AND(SUM(S13:S78)&gt;0,S$6="")</formula>
    </cfRule>
  </conditionalFormatting>
  <conditionalFormatting sqref="U8">
    <cfRule type="expression" dxfId="1" priority="5">
      <formula>AND(SUM(U13:U78)&gt;0,U$6="")</formula>
    </cfRule>
  </conditionalFormatting>
  <pageMargins left="0.78740157499999996" right="0.78740157499999996" top="0.984251969" bottom="0.984251969" header="0.4921259845" footer="0.4921259845"/>
  <pageSetup paperSize="9" scale="55" orientation="landscape" r:id="rId1"/>
  <headerFooter alignWithMargins="0"/>
  <drawing r:id="rId2"/>
  <extLst>
    <ext xmlns:x14="http://schemas.microsoft.com/office/spreadsheetml/2009/9/main" uri="{CCE6A557-97BC-4b89-ADB6-D9C93CAAB3DF}">
      <x14:dataValidations xmlns:xm="http://schemas.microsoft.com/office/excel/2006/main" xWindow="1161" yWindow="435" count="2">
        <x14:dataValidation type="list" allowBlank="1" showInputMessage="1" showErrorMessage="1" errorTitle="kein Listeneintrag" error="Kein Listeneintrag!" promptTitle="Firmenname auswählen" prompt="Änderungen der Liste_x000a_im Blatt &quot;L&quot; möglich!" xr:uid="{00000000-0002-0000-0100-000000000000}">
          <x14:formula1>
            <xm:f>L!$O$10:$O$250</xm:f>
          </x14:formula1>
          <xm:sqref>I6:V6</xm:sqref>
        </x14:dataValidation>
        <x14:dataValidation type="list" allowBlank="1" showInputMessage="1" showErrorMessage="1" errorTitle="kein Listeneintrag" error="Kein Listeneintrag!" promptTitle="Übergabepunkt auswählen" prompt="Änderungen der Liste_x000a_im Blatt &quot;L&quot; möglich!" xr:uid="{92EAD43B-6ABB-4AF7-AFF0-169993712E92}">
          <x14:formula1>
            <xm:f>L!$K$10:$K$21</xm:f>
          </x14:formula1>
          <xm:sqref>I8 K8 M8 O8 Q8 S8 U8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howOutlineSymbols="0"/>
    <pageSetUpPr fitToPage="1"/>
  </sheetPr>
  <dimension ref="A1:I32"/>
  <sheetViews>
    <sheetView showGridLines="0" showOutlineSymbols="0" workbookViewId="0"/>
  </sheetViews>
  <sheetFormatPr baseColWidth="10" defaultColWidth="10.6640625" defaultRowHeight="13.2" x14ac:dyDescent="0.25"/>
  <cols>
    <col min="1" max="1" width="40.6640625" style="22" customWidth="1"/>
    <col min="2" max="8" width="15.6640625" style="9" customWidth="1"/>
    <col min="9" max="9" width="21.109375" style="9" customWidth="1"/>
    <col min="10" max="16384" width="10.6640625" style="9"/>
  </cols>
  <sheetData>
    <row r="1" spans="1:9" s="13" customFormat="1" ht="15.75" customHeight="1" x14ac:dyDescent="0.3">
      <c r="A1" s="17"/>
      <c r="B1" s="39" t="s">
        <v>49</v>
      </c>
    </row>
    <row r="2" spans="1:9" s="13" customFormat="1" ht="15.75" customHeight="1" x14ac:dyDescent="0.25">
      <c r="A2" s="11"/>
    </row>
    <row r="3" spans="1:9" s="13" customFormat="1" ht="15.75" customHeight="1" x14ac:dyDescent="0.25">
      <c r="A3" s="17"/>
      <c r="B3" s="12"/>
      <c r="C3" s="12"/>
    </row>
    <row r="4" spans="1:9" s="13" customFormat="1" ht="15.75" customHeight="1" x14ac:dyDescent="0.25">
      <c r="A4" s="19" t="s">
        <v>0</v>
      </c>
    </row>
    <row r="5" spans="1:9" s="13" customFormat="1" ht="15.6" x14ac:dyDescent="0.25">
      <c r="A5" s="32" t="str">
        <f>"Jahreswerte Speicherunternehmen "&amp;U!$B$11</f>
        <v>Jahreswerte Speicherunternehmen 2023</v>
      </c>
      <c r="B5" s="55"/>
      <c r="C5" s="50"/>
      <c r="D5" s="50"/>
      <c r="E5" s="50"/>
      <c r="F5" s="51"/>
    </row>
    <row r="6" spans="1:9" s="13" customFormat="1" ht="15.6" x14ac:dyDescent="0.25">
      <c r="A6" s="30" t="s">
        <v>6</v>
      </c>
      <c r="B6" s="128" t="str">
        <f>IF(U!$B$12&lt;&gt;"",U!$B$12,"")</f>
        <v/>
      </c>
      <c r="C6" s="129"/>
      <c r="D6" s="129"/>
      <c r="E6" s="129"/>
      <c r="F6" s="130"/>
    </row>
    <row r="7" spans="1:9" s="13" customFormat="1" ht="15.6" x14ac:dyDescent="0.25">
      <c r="A7" s="32" t="s">
        <v>41</v>
      </c>
      <c r="B7" s="131"/>
      <c r="C7" s="129"/>
      <c r="D7" s="129"/>
      <c r="E7" s="129"/>
      <c r="F7" s="130"/>
    </row>
    <row r="8" spans="1:9" s="13" customFormat="1" x14ac:dyDescent="0.25"/>
    <row r="9" spans="1:9" ht="52.8" x14ac:dyDescent="0.25">
      <c r="A9" s="126" t="s">
        <v>41</v>
      </c>
      <c r="B9" s="29" t="s">
        <v>474</v>
      </c>
      <c r="C9" s="29" t="s">
        <v>50</v>
      </c>
      <c r="D9" s="29" t="s">
        <v>473</v>
      </c>
      <c r="E9" s="29" t="s">
        <v>475</v>
      </c>
      <c r="F9" s="29" t="s">
        <v>51</v>
      </c>
      <c r="G9" s="29" t="s">
        <v>476</v>
      </c>
      <c r="H9" s="29" t="s">
        <v>477</v>
      </c>
      <c r="I9" s="29" t="s">
        <v>37</v>
      </c>
    </row>
    <row r="10" spans="1:9" x14ac:dyDescent="0.25">
      <c r="A10" s="127"/>
      <c r="B10" s="29" t="s">
        <v>13</v>
      </c>
      <c r="C10" s="29" t="s">
        <v>13</v>
      </c>
      <c r="D10" s="29" t="s">
        <v>38</v>
      </c>
      <c r="E10" s="29" t="s">
        <v>38</v>
      </c>
      <c r="F10" s="29" t="s">
        <v>38</v>
      </c>
      <c r="G10" s="29" t="s">
        <v>38</v>
      </c>
      <c r="H10" s="29" t="s">
        <v>38</v>
      </c>
      <c r="I10" s="29" t="s">
        <v>52</v>
      </c>
    </row>
    <row r="11" spans="1:9" x14ac:dyDescent="0.25">
      <c r="A11" s="41"/>
      <c r="B11" s="48"/>
      <c r="C11" s="48"/>
      <c r="D11" s="48"/>
      <c r="E11" s="48"/>
      <c r="F11" s="48"/>
      <c r="G11" s="48"/>
      <c r="H11" s="48"/>
      <c r="I11" s="45"/>
    </row>
    <row r="12" spans="1:9" x14ac:dyDescent="0.25">
      <c r="A12" s="42"/>
      <c r="B12" s="49"/>
      <c r="C12" s="49"/>
      <c r="D12" s="49"/>
      <c r="E12" s="49"/>
      <c r="F12" s="49"/>
      <c r="G12" s="49"/>
      <c r="H12" s="49"/>
      <c r="I12" s="46"/>
    </row>
    <row r="13" spans="1:9" x14ac:dyDescent="0.25">
      <c r="A13" s="42"/>
      <c r="B13" s="49"/>
      <c r="C13" s="49"/>
      <c r="D13" s="49"/>
      <c r="E13" s="49"/>
      <c r="F13" s="49"/>
      <c r="G13" s="49"/>
      <c r="H13" s="49"/>
      <c r="I13" s="46"/>
    </row>
    <row r="14" spans="1:9" x14ac:dyDescent="0.25">
      <c r="A14" s="42"/>
      <c r="B14" s="49"/>
      <c r="C14" s="49"/>
      <c r="D14" s="49"/>
      <c r="E14" s="49"/>
      <c r="F14" s="49"/>
      <c r="G14" s="49"/>
      <c r="H14" s="49"/>
      <c r="I14" s="46"/>
    </row>
    <row r="15" spans="1:9" x14ac:dyDescent="0.25">
      <c r="A15" s="42"/>
      <c r="B15" s="49"/>
      <c r="C15" s="49"/>
      <c r="D15" s="49"/>
      <c r="E15" s="49"/>
      <c r="F15" s="49"/>
      <c r="G15" s="49"/>
      <c r="H15" s="49"/>
      <c r="I15" s="46"/>
    </row>
    <row r="16" spans="1:9" x14ac:dyDescent="0.25">
      <c r="A16" s="42"/>
      <c r="B16" s="49"/>
      <c r="C16" s="49"/>
      <c r="D16" s="49"/>
      <c r="E16" s="49"/>
      <c r="F16" s="49"/>
      <c r="G16" s="49"/>
      <c r="H16" s="49"/>
      <c r="I16" s="46"/>
    </row>
    <row r="17" spans="1:9" x14ac:dyDescent="0.25">
      <c r="A17" s="42"/>
      <c r="B17" s="49"/>
      <c r="C17" s="49"/>
      <c r="D17" s="49"/>
      <c r="E17" s="49"/>
      <c r="F17" s="49"/>
      <c r="G17" s="49"/>
      <c r="H17" s="49"/>
      <c r="I17" s="46"/>
    </row>
    <row r="18" spans="1:9" x14ac:dyDescent="0.25">
      <c r="A18" s="42"/>
      <c r="B18" s="49"/>
      <c r="C18" s="49"/>
      <c r="D18" s="49"/>
      <c r="E18" s="49"/>
      <c r="F18" s="49"/>
      <c r="G18" s="49"/>
      <c r="H18" s="49"/>
      <c r="I18" s="46"/>
    </row>
    <row r="19" spans="1:9" x14ac:dyDescent="0.25">
      <c r="A19" s="42"/>
      <c r="B19" s="49"/>
      <c r="C19" s="49"/>
      <c r="D19" s="49"/>
      <c r="E19" s="49"/>
      <c r="F19" s="49"/>
      <c r="G19" s="49"/>
      <c r="H19" s="49"/>
      <c r="I19" s="46"/>
    </row>
    <row r="20" spans="1:9" x14ac:dyDescent="0.25">
      <c r="A20" s="42"/>
      <c r="B20" s="49"/>
      <c r="C20" s="49"/>
      <c r="D20" s="49"/>
      <c r="E20" s="49"/>
      <c r="F20" s="49"/>
      <c r="G20" s="49"/>
      <c r="H20" s="49"/>
      <c r="I20" s="46"/>
    </row>
    <row r="21" spans="1:9" x14ac:dyDescent="0.25">
      <c r="A21" s="42"/>
      <c r="B21" s="49"/>
      <c r="C21" s="49"/>
      <c r="D21" s="49"/>
      <c r="E21" s="49"/>
      <c r="F21" s="49"/>
      <c r="G21" s="49"/>
      <c r="H21" s="49"/>
      <c r="I21" s="46"/>
    </row>
    <row r="22" spans="1:9" x14ac:dyDescent="0.25">
      <c r="A22" s="42"/>
      <c r="B22" s="49"/>
      <c r="C22" s="49"/>
      <c r="D22" s="49"/>
      <c r="E22" s="49"/>
      <c r="F22" s="49"/>
      <c r="G22" s="49"/>
      <c r="H22" s="49"/>
      <c r="I22" s="46"/>
    </row>
    <row r="23" spans="1:9" x14ac:dyDescent="0.25">
      <c r="A23" s="42"/>
      <c r="B23" s="49"/>
      <c r="C23" s="49"/>
      <c r="D23" s="49"/>
      <c r="E23" s="49"/>
      <c r="F23" s="49"/>
      <c r="G23" s="49"/>
      <c r="H23" s="49"/>
      <c r="I23" s="46"/>
    </row>
    <row r="24" spans="1:9" x14ac:dyDescent="0.25">
      <c r="A24" s="42"/>
      <c r="B24" s="49"/>
      <c r="C24" s="49"/>
      <c r="D24" s="49"/>
      <c r="E24" s="49"/>
      <c r="F24" s="49"/>
      <c r="G24" s="49"/>
      <c r="H24" s="49"/>
      <c r="I24" s="46"/>
    </row>
    <row r="25" spans="1:9" x14ac:dyDescent="0.25">
      <c r="A25" s="42"/>
      <c r="B25" s="49"/>
      <c r="C25" s="49"/>
      <c r="D25" s="49"/>
      <c r="E25" s="49"/>
      <c r="F25" s="49"/>
      <c r="G25" s="49"/>
      <c r="H25" s="49"/>
      <c r="I25" s="46"/>
    </row>
    <row r="26" spans="1:9" x14ac:dyDescent="0.25">
      <c r="A26" s="42"/>
      <c r="B26" s="49"/>
      <c r="C26" s="49"/>
      <c r="D26" s="49"/>
      <c r="E26" s="49"/>
      <c r="F26" s="49"/>
      <c r="G26" s="49"/>
      <c r="H26" s="49"/>
      <c r="I26" s="46"/>
    </row>
    <row r="27" spans="1:9" x14ac:dyDescent="0.25">
      <c r="A27" s="42"/>
      <c r="B27" s="49"/>
      <c r="C27" s="49"/>
      <c r="D27" s="49"/>
      <c r="E27" s="49"/>
      <c r="F27" s="49"/>
      <c r="G27" s="49"/>
      <c r="H27" s="49"/>
      <c r="I27" s="46"/>
    </row>
    <row r="28" spans="1:9" x14ac:dyDescent="0.25">
      <c r="A28" s="42"/>
      <c r="B28" s="49"/>
      <c r="C28" s="49"/>
      <c r="D28" s="49"/>
      <c r="E28" s="49"/>
      <c r="F28" s="49"/>
      <c r="G28" s="49"/>
      <c r="H28" s="49"/>
      <c r="I28" s="46"/>
    </row>
    <row r="29" spans="1:9" x14ac:dyDescent="0.25">
      <c r="A29" s="42"/>
      <c r="B29" s="49"/>
      <c r="C29" s="49"/>
      <c r="D29" s="49"/>
      <c r="E29" s="49"/>
      <c r="F29" s="49"/>
      <c r="G29" s="49"/>
      <c r="H29" s="49"/>
      <c r="I29" s="46"/>
    </row>
    <row r="30" spans="1:9" x14ac:dyDescent="0.25">
      <c r="A30" s="42"/>
      <c r="B30" s="49"/>
      <c r="C30" s="49"/>
      <c r="D30" s="49"/>
      <c r="E30" s="49"/>
      <c r="F30" s="49"/>
      <c r="G30" s="49"/>
      <c r="H30" s="49"/>
      <c r="I30" s="46"/>
    </row>
    <row r="31" spans="1:9" x14ac:dyDescent="0.25">
      <c r="A31" s="15"/>
    </row>
    <row r="32" spans="1:9" x14ac:dyDescent="0.25">
      <c r="A32" s="9"/>
    </row>
  </sheetData>
  <sheetProtection algorithmName="SHA-512" hashValue="XH4kG3okYif2JEgEcmYr2mMo5XpuMluQgbMPp8dbj8i0OF9ju3umLW/JOMhwkCtyhnCCvkHjWcbJVgXLIkVLBA==" saltValue="mdzq7pT7QFGmVEv6gWfEVQ==" spinCount="100000" sheet="1" objects="1" scenarios="1" formatCells="0" formatColumns="0" formatRows="0"/>
  <mergeCells count="3">
    <mergeCell ref="A9:A10"/>
    <mergeCell ref="B6:F6"/>
    <mergeCell ref="B7:F7"/>
  </mergeCells>
  <conditionalFormatting sqref="B11:H30">
    <cfRule type="expression" dxfId="0" priority="1">
      <formula>AND($A11&lt;&gt;"",B11="")</formula>
    </cfRule>
  </conditionalFormatting>
  <pageMargins left="0.46" right="0.46" top="0.984251969" bottom="0.84" header="0.4921259845" footer="0.4921259845"/>
  <pageSetup paperSize="9" scale="93"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kein Listeneintrag" promptTitle="Speicheranlage auswählen" prompt="Änderungen der Liste_x000a_im Blatt &quot;L&quot; möglich!" xr:uid="{00000000-0002-0000-0500-000000000000}">
          <x14:formula1>
            <xm:f>L!$I$10:$I$25</xm:f>
          </x14:formula1>
          <xm:sqref>A11:A30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249977111117893"/>
    <outlinePr showOutlineSymbols="0"/>
    <pageSetUpPr autoPageBreaks="0"/>
  </sheetPr>
  <dimension ref="A1:S250"/>
  <sheetViews>
    <sheetView showGridLines="0" showOutlineSymbols="0" workbookViewId="0"/>
  </sheetViews>
  <sheetFormatPr baseColWidth="10" defaultColWidth="10.6640625" defaultRowHeight="13.2" x14ac:dyDescent="0.25"/>
  <cols>
    <col min="1" max="1" width="35.6640625" style="18" customWidth="1"/>
    <col min="2" max="2" width="25.6640625" style="18" customWidth="1"/>
    <col min="3" max="3" width="3.6640625" style="3" customWidth="1"/>
    <col min="4" max="4" width="60.6640625" style="11" customWidth="1"/>
    <col min="5" max="5" width="25.6640625" style="11" customWidth="1"/>
    <col min="6" max="6" width="3.6640625" style="11" customWidth="1"/>
    <col min="7" max="7" width="35.6640625" style="11" customWidth="1"/>
    <col min="8" max="8" width="3.6640625" style="11" customWidth="1"/>
    <col min="9" max="9" width="35.6640625" style="11" customWidth="1"/>
    <col min="10" max="10" width="3.6640625" style="11" customWidth="1"/>
    <col min="11" max="11" width="35.6640625" style="11" customWidth="1"/>
    <col min="12" max="12" width="10.6640625" style="11"/>
    <col min="13" max="13" width="10.6640625" style="11" customWidth="1"/>
    <col min="14" max="14" width="10.6640625" style="11"/>
    <col min="15" max="15" width="18" style="47" customWidth="1"/>
    <col min="16" max="17" width="10.6640625" style="47"/>
    <col min="18" max="18" width="10.6640625" style="83"/>
    <col min="19" max="19" width="10.6640625" style="47"/>
    <col min="20" max="16384" width="10.6640625" style="11"/>
  </cols>
  <sheetData>
    <row r="1" spans="1:16" ht="15.75" customHeight="1" x14ac:dyDescent="0.25">
      <c r="A1" s="16"/>
      <c r="B1" s="16"/>
      <c r="C1" s="17"/>
      <c r="N1" s="9"/>
    </row>
    <row r="2" spans="1:16" ht="15.75" customHeight="1" x14ac:dyDescent="0.25">
      <c r="B2" s="16"/>
      <c r="C2" s="17"/>
      <c r="N2" s="10"/>
    </row>
    <row r="3" spans="1:16" ht="15.75" customHeight="1" x14ac:dyDescent="0.25">
      <c r="A3" s="16"/>
      <c r="N3" s="23"/>
    </row>
    <row r="4" spans="1:16" ht="15.75" customHeight="1" x14ac:dyDescent="0.25">
      <c r="A4" s="5" t="s">
        <v>0</v>
      </c>
    </row>
    <row r="5" spans="1:16" ht="15.75" customHeight="1" x14ac:dyDescent="0.25">
      <c r="A5" s="5"/>
      <c r="D5" s="134" t="s">
        <v>63</v>
      </c>
      <c r="E5" s="135"/>
    </row>
    <row r="6" spans="1:16" ht="15.75" customHeight="1" x14ac:dyDescent="0.25">
      <c r="D6" s="136"/>
      <c r="E6" s="136"/>
    </row>
    <row r="7" spans="1:16" ht="15.75" customHeight="1" x14ac:dyDescent="0.25">
      <c r="D7" s="31" t="s">
        <v>336</v>
      </c>
      <c r="E7" s="38" t="s">
        <v>53</v>
      </c>
    </row>
    <row r="8" spans="1:16" ht="15.75" customHeight="1" x14ac:dyDescent="0.25">
      <c r="A8" s="3"/>
      <c r="B8" s="3"/>
      <c r="O8" s="47" t="s">
        <v>79</v>
      </c>
      <c r="P8" s="47" t="s">
        <v>79</v>
      </c>
    </row>
    <row r="9" spans="1:16" ht="12.75" customHeight="1" x14ac:dyDescent="0.25">
      <c r="A9" s="132" t="s">
        <v>78</v>
      </c>
      <c r="B9" s="132" t="s">
        <v>142</v>
      </c>
      <c r="D9" s="140" t="s">
        <v>53</v>
      </c>
      <c r="E9" s="140" t="s">
        <v>144</v>
      </c>
      <c r="G9" s="137" t="s">
        <v>143</v>
      </c>
      <c r="I9" s="139" t="s">
        <v>41</v>
      </c>
      <c r="K9" s="132" t="s">
        <v>467</v>
      </c>
      <c r="L9" s="14" t="s">
        <v>64</v>
      </c>
      <c r="O9" s="47" t="s">
        <v>80</v>
      </c>
      <c r="P9" s="47" t="s">
        <v>80</v>
      </c>
    </row>
    <row r="10" spans="1:16" x14ac:dyDescent="0.25">
      <c r="A10" s="133"/>
      <c r="B10" s="133"/>
      <c r="D10" s="141"/>
      <c r="E10" s="141"/>
      <c r="G10" s="138"/>
      <c r="I10" s="138"/>
      <c r="K10" s="133"/>
      <c r="L10" s="14" t="s">
        <v>65</v>
      </c>
    </row>
    <row r="11" spans="1:16" ht="12.75" customHeight="1" x14ac:dyDescent="0.25">
      <c r="A11" s="73" t="s">
        <v>463</v>
      </c>
      <c r="B11" s="74" t="s">
        <v>81</v>
      </c>
      <c r="D11" s="62" t="s">
        <v>86</v>
      </c>
      <c r="E11" s="63" t="s">
        <v>87</v>
      </c>
      <c r="G11" s="57" t="s">
        <v>14</v>
      </c>
      <c r="I11" s="57" t="s">
        <v>42</v>
      </c>
      <c r="K11" s="73" t="s">
        <v>464</v>
      </c>
      <c r="O11" s="47" t="str">
        <f t="shared" ref="O11:O21" si="0">IF($D11="","",IF($E$7="Firmenname",D11,E11))</f>
        <v>2B Energia S.p.A.</v>
      </c>
      <c r="P11" s="47" t="str">
        <f t="shared" ref="P11:P42" si="1">IF($D11="","",IF($E$7="Firmenname",E11,D11))</f>
        <v>25X-2BENERGIASPU</v>
      </c>
    </row>
    <row r="12" spans="1:16" x14ac:dyDescent="0.25">
      <c r="A12" s="75" t="s">
        <v>54</v>
      </c>
      <c r="B12" s="76" t="s">
        <v>82</v>
      </c>
      <c r="D12" s="64" t="s">
        <v>145</v>
      </c>
      <c r="E12" s="65" t="s">
        <v>146</v>
      </c>
      <c r="G12" s="58" t="s">
        <v>15</v>
      </c>
      <c r="I12" s="58" t="s">
        <v>43</v>
      </c>
      <c r="K12" s="75" t="s">
        <v>465</v>
      </c>
      <c r="M12" s="10"/>
      <c r="O12" s="47" t="str">
        <f t="shared" si="0"/>
        <v>A2A Trading SpA</v>
      </c>
      <c r="P12" s="47" t="str">
        <f t="shared" si="1"/>
        <v>17X100A100R0186I</v>
      </c>
    </row>
    <row r="13" spans="1:16" x14ac:dyDescent="0.25">
      <c r="A13" s="75" t="s">
        <v>11</v>
      </c>
      <c r="B13" s="92" t="s">
        <v>83</v>
      </c>
      <c r="D13" s="64" t="s">
        <v>147</v>
      </c>
      <c r="E13" s="65" t="s">
        <v>148</v>
      </c>
      <c r="G13" s="58" t="s">
        <v>16</v>
      </c>
      <c r="I13" s="58" t="s">
        <v>44</v>
      </c>
      <c r="K13" s="75" t="s">
        <v>479</v>
      </c>
      <c r="M13" s="9"/>
      <c r="O13" s="47" t="str">
        <f t="shared" si="0"/>
        <v>AGCS Gas Clearing and Settlement AG</v>
      </c>
      <c r="P13" s="47" t="str">
        <f t="shared" si="1"/>
        <v>14X----AGCS-0013</v>
      </c>
    </row>
    <row r="14" spans="1:16" x14ac:dyDescent="0.25">
      <c r="A14" s="75" t="s">
        <v>55</v>
      </c>
      <c r="B14" s="92" t="s">
        <v>84</v>
      </c>
      <c r="D14" s="64" t="s">
        <v>149</v>
      </c>
      <c r="E14" s="65" t="s">
        <v>150</v>
      </c>
      <c r="G14" s="58" t="s">
        <v>17</v>
      </c>
      <c r="I14" s="58" t="s">
        <v>17</v>
      </c>
      <c r="K14" s="75"/>
      <c r="M14" s="9"/>
      <c r="O14" s="47" t="str">
        <f t="shared" si="0"/>
        <v>AGGM Austrian Gas Grid Management AG</v>
      </c>
      <c r="P14" s="47" t="str">
        <f t="shared" si="1"/>
        <v>25X-AGGMAUSTRIA3</v>
      </c>
    </row>
    <row r="15" spans="1:16" x14ac:dyDescent="0.25">
      <c r="A15" s="75" t="s">
        <v>56</v>
      </c>
      <c r="B15" s="92" t="s">
        <v>85</v>
      </c>
      <c r="D15" s="64" t="s">
        <v>392</v>
      </c>
      <c r="E15" s="65" t="s">
        <v>393</v>
      </c>
      <c r="G15" s="58" t="s">
        <v>18</v>
      </c>
      <c r="I15" s="58" t="s">
        <v>45</v>
      </c>
      <c r="K15" s="75"/>
      <c r="M15" s="9"/>
      <c r="O15" s="47" t="str">
        <f t="shared" si="0"/>
        <v>ALPHERG S.P.A.</v>
      </c>
      <c r="P15" s="47" t="str">
        <f t="shared" si="1"/>
        <v>59X-ALPHERG-0--8</v>
      </c>
    </row>
    <row r="16" spans="1:16" x14ac:dyDescent="0.25">
      <c r="A16" s="75" t="s">
        <v>12</v>
      </c>
      <c r="B16" s="92" t="s">
        <v>9</v>
      </c>
      <c r="D16" s="64" t="s">
        <v>88</v>
      </c>
      <c r="E16" s="65" t="s">
        <v>89</v>
      </c>
      <c r="G16" s="58" t="s">
        <v>19</v>
      </c>
      <c r="I16" s="58" t="s">
        <v>46</v>
      </c>
      <c r="K16" s="75"/>
      <c r="M16" s="9"/>
      <c r="O16" s="47" t="str">
        <f t="shared" si="0"/>
        <v>Alpiq AG</v>
      </c>
      <c r="P16" s="47" t="str">
        <f t="shared" si="1"/>
        <v>12XATEL-HANDEL-K</v>
      </c>
    </row>
    <row r="17" spans="1:16" x14ac:dyDescent="0.25">
      <c r="A17" s="75"/>
      <c r="B17" s="64"/>
      <c r="D17" s="64" t="s">
        <v>151</v>
      </c>
      <c r="E17" s="65" t="s">
        <v>152</v>
      </c>
      <c r="G17" s="58" t="s">
        <v>20</v>
      </c>
      <c r="I17" s="58" t="s">
        <v>47</v>
      </c>
      <c r="K17" s="75"/>
      <c r="M17" s="9"/>
      <c r="O17" s="47" t="str">
        <f t="shared" si="0"/>
        <v>Alpiq Energy SE</v>
      </c>
      <c r="P17" s="47" t="str">
        <f t="shared" si="1"/>
        <v>27XALPIQ-ENERGYS</v>
      </c>
    </row>
    <row r="18" spans="1:16" x14ac:dyDescent="0.25">
      <c r="A18" s="75"/>
      <c r="B18" s="64"/>
      <c r="D18" s="64" t="s">
        <v>339</v>
      </c>
      <c r="E18" s="65" t="s">
        <v>340</v>
      </c>
      <c r="G18" s="58" t="s">
        <v>21</v>
      </c>
      <c r="I18" s="58" t="s">
        <v>48</v>
      </c>
      <c r="K18" s="75"/>
      <c r="M18" s="9"/>
      <c r="O18" s="47" t="str">
        <f t="shared" si="0"/>
        <v>AOT Energy Switzerland AG</v>
      </c>
      <c r="P18" s="47" t="str">
        <f t="shared" si="1"/>
        <v>12X-0000001959-1</v>
      </c>
    </row>
    <row r="19" spans="1:16" x14ac:dyDescent="0.25">
      <c r="A19" s="75"/>
      <c r="B19" s="64"/>
      <c r="D19" s="64" t="s">
        <v>459</v>
      </c>
      <c r="E19" s="65" t="s">
        <v>460</v>
      </c>
      <c r="G19" s="58" t="s">
        <v>22</v>
      </c>
      <c r="I19" s="58"/>
      <c r="K19" s="75"/>
      <c r="M19" s="9"/>
      <c r="O19" s="47" t="str">
        <f t="shared" si="0"/>
        <v>ASGM Austrian Strategic Gas Storage Management GmbH</v>
      </c>
      <c r="P19" s="47" t="str">
        <f t="shared" si="1"/>
        <v>25X-ASGMAUSTRIAJ</v>
      </c>
    </row>
    <row r="20" spans="1:16" x14ac:dyDescent="0.25">
      <c r="A20" s="75"/>
      <c r="B20" s="64"/>
      <c r="D20" s="64" t="s">
        <v>429</v>
      </c>
      <c r="E20" s="65" t="s">
        <v>90</v>
      </c>
      <c r="G20" s="58" t="s">
        <v>23</v>
      </c>
      <c r="I20" s="58"/>
      <c r="K20" s="75"/>
      <c r="M20" s="9"/>
      <c r="O20" s="47" t="str">
        <f t="shared" si="0"/>
        <v>Axpo Solutions AG</v>
      </c>
      <c r="P20" s="47" t="str">
        <f t="shared" si="1"/>
        <v>12XEGL-H-------0</v>
      </c>
    </row>
    <row r="21" spans="1:16" x14ac:dyDescent="0.25">
      <c r="A21" s="75"/>
      <c r="B21" s="64"/>
      <c r="D21" s="64" t="s">
        <v>430</v>
      </c>
      <c r="E21" s="66" t="s">
        <v>431</v>
      </c>
      <c r="G21" s="58" t="s">
        <v>24</v>
      </c>
      <c r="I21" s="58"/>
      <c r="K21" s="75"/>
      <c r="M21" s="9"/>
      <c r="O21" s="47" t="str">
        <f t="shared" si="0"/>
        <v>AVIA Energy Austria GmbH</v>
      </c>
      <c r="P21" s="47" t="str">
        <f t="shared" si="1"/>
        <v>AT902329</v>
      </c>
    </row>
    <row r="22" spans="1:16" x14ac:dyDescent="0.25">
      <c r="A22" s="75"/>
      <c r="B22" s="64"/>
      <c r="D22" s="64" t="s">
        <v>153</v>
      </c>
      <c r="E22" s="65" t="s">
        <v>154</v>
      </c>
      <c r="G22" s="58" t="s">
        <v>25</v>
      </c>
      <c r="I22" s="58"/>
      <c r="M22" s="9"/>
      <c r="O22" s="47" t="str">
        <f t="shared" ref="O22:O85" si="2">IF($D22="","",IF($E$7="Firmenname",D22,E22))</f>
        <v>Bayerngas Energy GmbH</v>
      </c>
      <c r="P22" s="47" t="str">
        <f t="shared" si="1"/>
        <v>21X0000000012744</v>
      </c>
    </row>
    <row r="23" spans="1:16" x14ac:dyDescent="0.25">
      <c r="D23" s="64" t="s">
        <v>424</v>
      </c>
      <c r="E23" s="65" t="s">
        <v>425</v>
      </c>
      <c r="G23" s="58" t="s">
        <v>26</v>
      </c>
      <c r="I23" s="58"/>
      <c r="M23" s="9"/>
      <c r="O23" s="47" t="str">
        <f t="shared" si="2"/>
        <v>BC-ENERGIAKERESKEDŐ KFT.</v>
      </c>
      <c r="P23" s="47" t="str">
        <f t="shared" si="1"/>
        <v>15X-BC-ENERGIA-A</v>
      </c>
    </row>
    <row r="24" spans="1:16" x14ac:dyDescent="0.25">
      <c r="D24" s="64" t="s">
        <v>93</v>
      </c>
      <c r="E24" s="65" t="s">
        <v>341</v>
      </c>
      <c r="G24" s="58" t="s">
        <v>27</v>
      </c>
      <c r="I24" s="58"/>
      <c r="M24" s="9"/>
      <c r="O24" s="47" t="str">
        <f t="shared" si="2"/>
        <v>BNP Paribas</v>
      </c>
      <c r="P24" s="47" t="str">
        <f t="shared" si="1"/>
        <v>11XBNPPARIBAS125</v>
      </c>
    </row>
    <row r="25" spans="1:16" x14ac:dyDescent="0.25">
      <c r="D25" s="64" t="s">
        <v>394</v>
      </c>
      <c r="E25" s="65" t="s">
        <v>395</v>
      </c>
      <c r="G25" s="58" t="s">
        <v>28</v>
      </c>
      <c r="I25" s="58"/>
      <c r="M25" s="9"/>
      <c r="O25" s="47" t="str">
        <f t="shared" si="2"/>
        <v>BP Commodity Supply B.V.</v>
      </c>
      <c r="P25" s="47" t="str">
        <f t="shared" si="1"/>
        <v>52X000000000067P</v>
      </c>
    </row>
    <row r="26" spans="1:16" x14ac:dyDescent="0.25">
      <c r="D26" s="64" t="s">
        <v>91</v>
      </c>
      <c r="E26" s="65" t="s">
        <v>92</v>
      </c>
      <c r="G26" s="58" t="s">
        <v>29</v>
      </c>
      <c r="M26" s="9"/>
      <c r="O26" s="47" t="str">
        <f t="shared" si="2"/>
        <v>BP Gas Marketing Ltd</v>
      </c>
      <c r="P26" s="47" t="str">
        <f t="shared" si="1"/>
        <v>11XBPGAS-------E</v>
      </c>
    </row>
    <row r="27" spans="1:16" x14ac:dyDescent="0.25">
      <c r="D27" s="64" t="s">
        <v>94</v>
      </c>
      <c r="E27" s="65" t="s">
        <v>95</v>
      </c>
      <c r="G27" s="58" t="s">
        <v>30</v>
      </c>
      <c r="M27" s="9"/>
      <c r="O27" s="47" t="str">
        <f t="shared" si="2"/>
        <v>Castleton Commodities Merchant Europe Sàrl</v>
      </c>
      <c r="P27" s="47" t="str">
        <f t="shared" si="1"/>
        <v>12X-0000001844-P</v>
      </c>
    </row>
    <row r="28" spans="1:16" x14ac:dyDescent="0.25">
      <c r="D28" s="64" t="s">
        <v>342</v>
      </c>
      <c r="E28" s="65" t="s">
        <v>343</v>
      </c>
      <c r="G28" s="58" t="s">
        <v>31</v>
      </c>
      <c r="M28" s="9"/>
      <c r="O28" s="47" t="str">
        <f t="shared" si="2"/>
        <v>Centrex Italia S.p.A.</v>
      </c>
      <c r="P28" s="47" t="str">
        <f t="shared" si="1"/>
        <v>25X-CENTREXITALB</v>
      </c>
    </row>
    <row r="29" spans="1:16" x14ac:dyDescent="0.25">
      <c r="D29" s="64" t="s">
        <v>396</v>
      </c>
      <c r="E29" s="65" t="s">
        <v>123</v>
      </c>
      <c r="G29" s="58" t="s">
        <v>32</v>
      </c>
      <c r="M29" s="9"/>
      <c r="O29" s="47" t="str">
        <f t="shared" si="2"/>
        <v>Centrica Energy Trading A/S</v>
      </c>
      <c r="P29" s="47" t="str">
        <f t="shared" si="1"/>
        <v>11XNEAS--------Q</v>
      </c>
    </row>
    <row r="30" spans="1:16" x14ac:dyDescent="0.25">
      <c r="D30" s="64" t="s">
        <v>155</v>
      </c>
      <c r="E30" s="65" t="s">
        <v>156</v>
      </c>
      <c r="G30" s="58" t="s">
        <v>33</v>
      </c>
      <c r="M30" s="9"/>
      <c r="O30" s="47" t="str">
        <f t="shared" si="2"/>
        <v>CEZ, a. s.</v>
      </c>
      <c r="P30" s="47" t="str">
        <f t="shared" si="1"/>
        <v>11XCEZ-CZ------1</v>
      </c>
    </row>
    <row r="31" spans="1:16" x14ac:dyDescent="0.25">
      <c r="D31" s="64" t="s">
        <v>157</v>
      </c>
      <c r="E31" s="65" t="s">
        <v>158</v>
      </c>
      <c r="G31" s="58" t="s">
        <v>34</v>
      </c>
      <c r="M31" s="10"/>
      <c r="O31" s="47" t="str">
        <f t="shared" si="2"/>
        <v>CITIGROUP GLOBAL MARKETS LIMITED</v>
      </c>
      <c r="P31" s="47" t="str">
        <f t="shared" si="1"/>
        <v>11XCITIGLOBMKT-Z</v>
      </c>
    </row>
    <row r="32" spans="1:16" x14ac:dyDescent="0.25">
      <c r="D32" s="64" t="s">
        <v>159</v>
      </c>
      <c r="E32" s="65" t="s">
        <v>160</v>
      </c>
      <c r="G32" s="58" t="s">
        <v>35</v>
      </c>
      <c r="M32" s="9"/>
      <c r="O32" s="47" t="str">
        <f t="shared" si="2"/>
        <v>Consorzio Toscana Energia S.p.A.</v>
      </c>
      <c r="P32" s="47" t="str">
        <f t="shared" si="1"/>
        <v>26X00000001591-E</v>
      </c>
    </row>
    <row r="33" spans="4:16" x14ac:dyDescent="0.25">
      <c r="D33" s="64" t="s">
        <v>66</v>
      </c>
      <c r="E33" s="65" t="s">
        <v>96</v>
      </c>
      <c r="G33" s="58" t="s">
        <v>36</v>
      </c>
      <c r="M33" s="14"/>
      <c r="O33" s="47" t="str">
        <f t="shared" si="2"/>
        <v>Danske Commodities A/S</v>
      </c>
      <c r="P33" s="47" t="str">
        <f t="shared" si="1"/>
        <v>11XDANSKECOM---P</v>
      </c>
    </row>
    <row r="34" spans="4:16" x14ac:dyDescent="0.25">
      <c r="D34" s="64" t="s">
        <v>397</v>
      </c>
      <c r="E34" s="66" t="s">
        <v>398</v>
      </c>
      <c r="G34" s="58"/>
      <c r="M34" s="10"/>
      <c r="O34" s="47" t="str">
        <f t="shared" si="2"/>
        <v>Doppler Gas GmbH</v>
      </c>
      <c r="P34" s="47" t="str">
        <f t="shared" si="1"/>
        <v>AT902229</v>
      </c>
    </row>
    <row r="35" spans="4:16" x14ac:dyDescent="0.25">
      <c r="D35" s="64" t="s">
        <v>344</v>
      </c>
      <c r="E35" s="65" t="s">
        <v>345</v>
      </c>
      <c r="G35" s="58"/>
      <c r="M35" s="10"/>
      <c r="O35" s="47" t="str">
        <f t="shared" si="2"/>
        <v>Duferco Energia S.P.A.</v>
      </c>
      <c r="P35" s="47" t="str">
        <f t="shared" si="1"/>
        <v>26X00000009701-T</v>
      </c>
    </row>
    <row r="36" spans="4:16" x14ac:dyDescent="0.25">
      <c r="D36" s="64" t="s">
        <v>346</v>
      </c>
      <c r="E36" s="65" t="s">
        <v>97</v>
      </c>
      <c r="G36" s="58"/>
      <c r="M36" s="10"/>
      <c r="O36" s="47" t="str">
        <f t="shared" si="2"/>
        <v>DXT Commodities SA</v>
      </c>
      <c r="P36" s="47" t="str">
        <f t="shared" si="1"/>
        <v>12X-0000001848-D</v>
      </c>
    </row>
    <row r="37" spans="4:16" x14ac:dyDescent="0.25">
      <c r="D37" s="64" t="s">
        <v>161</v>
      </c>
      <c r="E37" s="65" t="s">
        <v>162</v>
      </c>
      <c r="G37" s="58"/>
      <c r="M37" s="10"/>
      <c r="O37" s="47" t="str">
        <f t="shared" si="2"/>
        <v>E WIE EINFACH GmbH</v>
      </c>
      <c r="P37" s="47" t="str">
        <f t="shared" si="1"/>
        <v>11XEON-080000--U</v>
      </c>
    </row>
    <row r="38" spans="4:16" x14ac:dyDescent="0.25">
      <c r="D38" s="64" t="s">
        <v>432</v>
      </c>
      <c r="E38" s="65" t="s">
        <v>433</v>
      </c>
      <c r="G38" s="58"/>
      <c r="M38" s="10"/>
      <c r="O38" s="47" t="str">
        <f t="shared" si="2"/>
        <v>E.ON Energiamegoldások Kft.</v>
      </c>
      <c r="P38" s="47" t="str">
        <f t="shared" si="1"/>
        <v>39XEON-ENMEGOLDC</v>
      </c>
    </row>
    <row r="39" spans="4:16" x14ac:dyDescent="0.25">
      <c r="D39" s="64" t="s">
        <v>163</v>
      </c>
      <c r="E39" s="66" t="s">
        <v>164</v>
      </c>
      <c r="G39" s="58"/>
      <c r="M39" s="10"/>
      <c r="O39" s="47" t="str">
        <f t="shared" si="2"/>
        <v>easy green energy GmbH &amp; Co KG</v>
      </c>
      <c r="P39" s="47" t="str">
        <f t="shared" si="1"/>
        <v>AT900599</v>
      </c>
    </row>
    <row r="40" spans="4:16" x14ac:dyDescent="0.25">
      <c r="D40" s="64" t="s">
        <v>98</v>
      </c>
      <c r="E40" s="65" t="s">
        <v>99</v>
      </c>
      <c r="G40" s="58"/>
      <c r="M40" s="10"/>
      <c r="O40" s="47" t="str">
        <f t="shared" si="2"/>
        <v>EDF Trading Limited</v>
      </c>
      <c r="P40" s="47" t="str">
        <f t="shared" si="1"/>
        <v>11XEDFTRADING--G</v>
      </c>
    </row>
    <row r="41" spans="4:16" x14ac:dyDescent="0.25">
      <c r="D41" s="64" t="s">
        <v>399</v>
      </c>
      <c r="E41" s="65" t="s">
        <v>400</v>
      </c>
      <c r="M41" s="10"/>
      <c r="O41" s="47" t="str">
        <f t="shared" si="2"/>
        <v>EDF Trading Markets (Ireland) Limited</v>
      </c>
      <c r="P41" s="47" t="str">
        <f t="shared" si="1"/>
        <v>47X0000000002633</v>
      </c>
    </row>
    <row r="42" spans="4:16" x14ac:dyDescent="0.25">
      <c r="D42" s="64" t="s">
        <v>165</v>
      </c>
      <c r="E42" s="65" t="s">
        <v>166</v>
      </c>
      <c r="M42" s="10"/>
      <c r="O42" s="47" t="str">
        <f t="shared" si="2"/>
        <v>Edison S.p.A.</v>
      </c>
      <c r="P42" s="47" t="str">
        <f t="shared" si="1"/>
        <v>26X00000003791-T</v>
      </c>
    </row>
    <row r="43" spans="4:16" x14ac:dyDescent="0.25">
      <c r="D43" s="64" t="s">
        <v>167</v>
      </c>
      <c r="E43" s="66" t="s">
        <v>168</v>
      </c>
      <c r="M43" s="10"/>
      <c r="O43" s="47" t="str">
        <f t="shared" si="2"/>
        <v>EHA Austria Energie-Handelsgesellschaft mbH</v>
      </c>
      <c r="P43" s="47" t="str">
        <f t="shared" ref="P43:P96" si="3">IF($D43="","",IF($E$7="Firmenname",E43,D43))</f>
        <v>AT900769</v>
      </c>
    </row>
    <row r="44" spans="4:16" x14ac:dyDescent="0.25">
      <c r="D44" s="64" t="s">
        <v>169</v>
      </c>
      <c r="E44" s="65" t="s">
        <v>170</v>
      </c>
      <c r="M44" s="10"/>
      <c r="O44" s="47" t="str">
        <f t="shared" si="2"/>
        <v>EHA Energie-Handels-Gesellschaft mbH &amp; Co. KG</v>
      </c>
      <c r="P44" s="47" t="str">
        <f t="shared" si="3"/>
        <v>11XEHA---------R</v>
      </c>
    </row>
    <row r="45" spans="4:16" x14ac:dyDescent="0.25">
      <c r="D45" s="64" t="s">
        <v>171</v>
      </c>
      <c r="E45" s="65" t="s">
        <v>172</v>
      </c>
      <c r="M45" s="10"/>
      <c r="O45" s="47" t="str">
        <f t="shared" si="2"/>
        <v>Electrade S.p.A.</v>
      </c>
      <c r="P45" s="47" t="str">
        <f t="shared" si="3"/>
        <v>28XELECTRADE---R</v>
      </c>
    </row>
    <row r="46" spans="4:16" x14ac:dyDescent="0.25">
      <c r="D46" s="64" t="s">
        <v>401</v>
      </c>
      <c r="E46" s="65" t="s">
        <v>208</v>
      </c>
      <c r="M46" s="10"/>
      <c r="O46" s="47" t="str">
        <f t="shared" si="2"/>
        <v>Elektrizitätswerke Reutte AG</v>
      </c>
      <c r="P46" s="47" t="str">
        <f t="shared" si="3"/>
        <v>25X-EVAERDGASVEL</v>
      </c>
    </row>
    <row r="47" spans="4:16" x14ac:dyDescent="0.25">
      <c r="D47" s="64" t="s">
        <v>434</v>
      </c>
      <c r="E47" s="65" t="s">
        <v>435</v>
      </c>
      <c r="M47" s="10"/>
      <c r="O47" s="47" t="str">
        <f t="shared" si="2"/>
        <v>EMEX Trade GmbH</v>
      </c>
      <c r="P47" s="47" t="str">
        <f t="shared" si="3"/>
        <v>25X-EMEXTRADEGMC</v>
      </c>
    </row>
    <row r="48" spans="4:16" x14ac:dyDescent="0.25">
      <c r="D48" s="64" t="s">
        <v>100</v>
      </c>
      <c r="E48" s="65" t="s">
        <v>101</v>
      </c>
      <c r="M48" s="10"/>
      <c r="O48" s="47" t="str">
        <f t="shared" si="2"/>
        <v>EnBW Energie Baden-Württemberg AG</v>
      </c>
      <c r="P48" s="47" t="str">
        <f t="shared" si="3"/>
        <v>11XENBW-H------P</v>
      </c>
    </row>
    <row r="49" spans="4:16" x14ac:dyDescent="0.25">
      <c r="D49" s="64" t="s">
        <v>173</v>
      </c>
      <c r="E49" s="65" t="s">
        <v>174</v>
      </c>
      <c r="M49" s="10"/>
      <c r="O49" s="47" t="str">
        <f t="shared" si="2"/>
        <v>Enel Trade S.p.A.</v>
      </c>
      <c r="P49" s="47" t="str">
        <f t="shared" si="3"/>
        <v>11XENEL-H------S</v>
      </c>
    </row>
    <row r="50" spans="4:16" x14ac:dyDescent="0.25">
      <c r="D50" s="64" t="s">
        <v>347</v>
      </c>
      <c r="E50" s="65" t="s">
        <v>348</v>
      </c>
      <c r="M50" s="10"/>
      <c r="O50" s="47" t="str">
        <f t="shared" si="2"/>
        <v>Energi Danmark A/S</v>
      </c>
      <c r="P50" s="47" t="str">
        <f t="shared" si="3"/>
        <v>11XDISAM-------V</v>
      </c>
    </row>
    <row r="51" spans="4:16" x14ac:dyDescent="0.25">
      <c r="D51" s="64" t="s">
        <v>436</v>
      </c>
      <c r="E51" s="65" t="s">
        <v>102</v>
      </c>
      <c r="M51" s="10"/>
      <c r="O51" s="47" t="str">
        <f t="shared" si="2"/>
        <v>Energie AG Oberösterreich Vertrieb GmbH</v>
      </c>
      <c r="P51" s="47" t="str">
        <f t="shared" si="3"/>
        <v>25X-OGAS-WRMEGMR</v>
      </c>
    </row>
    <row r="52" spans="4:16" x14ac:dyDescent="0.25">
      <c r="D52" s="64" t="s">
        <v>437</v>
      </c>
      <c r="E52" s="66" t="s">
        <v>175</v>
      </c>
      <c r="M52" s="10"/>
      <c r="O52" s="47" t="str">
        <f t="shared" si="2"/>
        <v>Energie AG Oberösterreich Vertrieb GmbH (sigi)</v>
      </c>
      <c r="P52" s="47" t="str">
        <f t="shared" si="3"/>
        <v>AT901179</v>
      </c>
    </row>
    <row r="53" spans="4:16" x14ac:dyDescent="0.25">
      <c r="D53" s="64" t="s">
        <v>67</v>
      </c>
      <c r="E53" s="65" t="s">
        <v>103</v>
      </c>
      <c r="M53" s="10"/>
      <c r="O53" s="47" t="str">
        <f t="shared" si="2"/>
        <v>Energie AG Oberösterreich Trading GmbH</v>
      </c>
      <c r="P53" s="47" t="str">
        <f t="shared" si="3"/>
        <v>14XENERGIEAG-BGS</v>
      </c>
    </row>
    <row r="54" spans="4:16" x14ac:dyDescent="0.25">
      <c r="D54" s="64" t="s">
        <v>68</v>
      </c>
      <c r="E54" s="65" t="s">
        <v>104</v>
      </c>
      <c r="M54" s="10"/>
      <c r="O54" s="47" t="str">
        <f t="shared" si="2"/>
        <v>Energie Burgenland Vertrieb GmbH &amp; Co KG</v>
      </c>
      <c r="P54" s="47" t="str">
        <f t="shared" si="3"/>
        <v>25X-ENERGIEBURGC</v>
      </c>
    </row>
    <row r="55" spans="4:16" x14ac:dyDescent="0.25">
      <c r="D55" s="64" t="s">
        <v>176</v>
      </c>
      <c r="E55" s="65" t="s">
        <v>177</v>
      </c>
      <c r="M55" s="10"/>
      <c r="O55" s="47" t="str">
        <f t="shared" si="2"/>
        <v>Energie Direct Mineralölhandelsges.m.b.H.</v>
      </c>
      <c r="P55" s="47" t="str">
        <f t="shared" si="3"/>
        <v>25X-ENERGIEDIREH</v>
      </c>
    </row>
    <row r="56" spans="4:16" x14ac:dyDescent="0.25">
      <c r="D56" s="64" t="s">
        <v>178</v>
      </c>
      <c r="E56" s="65" t="s">
        <v>179</v>
      </c>
      <c r="M56" s="10"/>
      <c r="O56" s="47" t="str">
        <f t="shared" si="2"/>
        <v>Energie Graz GmbH &amp; Co. KG</v>
      </c>
      <c r="P56" s="47" t="str">
        <f t="shared" si="3"/>
        <v>14XGRAZER-STW-LN</v>
      </c>
    </row>
    <row r="57" spans="4:16" x14ac:dyDescent="0.25">
      <c r="D57" s="64" t="s">
        <v>180</v>
      </c>
      <c r="E57" s="65" t="s">
        <v>181</v>
      </c>
      <c r="M57" s="10"/>
      <c r="O57" s="47" t="str">
        <f t="shared" si="2"/>
        <v>Energie Klagenfurt GmbH</v>
      </c>
      <c r="P57" s="47" t="str">
        <f t="shared" si="3"/>
        <v>14XEKG-LIE00000Y</v>
      </c>
    </row>
    <row r="58" spans="4:16" x14ac:dyDescent="0.25">
      <c r="D58" s="64" t="s">
        <v>182</v>
      </c>
      <c r="E58" s="65" t="s">
        <v>183</v>
      </c>
      <c r="M58" s="10"/>
      <c r="O58" s="47" t="str">
        <f t="shared" si="2"/>
        <v>ENERGIE RIED GmbH</v>
      </c>
      <c r="P58" s="47" t="str">
        <f t="shared" si="3"/>
        <v>14XE-RIED-TRA00J</v>
      </c>
    </row>
    <row r="59" spans="4:16" x14ac:dyDescent="0.25">
      <c r="D59" s="64" t="s">
        <v>69</v>
      </c>
      <c r="E59" s="65" t="s">
        <v>105</v>
      </c>
      <c r="M59" s="10"/>
      <c r="O59" s="47" t="str">
        <f t="shared" si="2"/>
        <v>Energie Steiermark Business GmbH</v>
      </c>
      <c r="P59" s="47" t="str">
        <f t="shared" si="3"/>
        <v>13XSTEWEAG-STEGH</v>
      </c>
    </row>
    <row r="60" spans="4:16" x14ac:dyDescent="0.25">
      <c r="D60" s="64" t="s">
        <v>184</v>
      </c>
      <c r="E60" s="66" t="s">
        <v>185</v>
      </c>
      <c r="M60" s="10"/>
      <c r="O60" s="47" t="str">
        <f t="shared" si="2"/>
        <v>Energie Steiermark Kunden GmbH</v>
      </c>
      <c r="P60" s="47" t="str">
        <f t="shared" si="3"/>
        <v>AT900119</v>
      </c>
    </row>
    <row r="61" spans="4:16" x14ac:dyDescent="0.25">
      <c r="D61" s="64" t="s">
        <v>186</v>
      </c>
      <c r="E61" s="66" t="s">
        <v>187</v>
      </c>
      <c r="M61" s="10"/>
      <c r="O61" s="47" t="str">
        <f t="shared" si="2"/>
        <v>Energie Steiermark Natur GmbH</v>
      </c>
      <c r="P61" s="47" t="str">
        <f t="shared" si="3"/>
        <v>AT901889</v>
      </c>
    </row>
    <row r="62" spans="4:16" x14ac:dyDescent="0.25">
      <c r="D62" s="64" t="s">
        <v>188</v>
      </c>
      <c r="E62" s="65" t="s">
        <v>189</v>
      </c>
      <c r="M62" s="10"/>
      <c r="O62" s="47" t="str">
        <f t="shared" si="2"/>
        <v>ENERGIEALLIANZ Austria GmbH</v>
      </c>
      <c r="P62" s="47" t="str">
        <f t="shared" si="3"/>
        <v>14XEAA-BILANZ00K</v>
      </c>
    </row>
    <row r="63" spans="4:16" x14ac:dyDescent="0.25">
      <c r="D63" s="64" t="s">
        <v>190</v>
      </c>
      <c r="E63" s="65" t="s">
        <v>191</v>
      </c>
      <c r="M63" s="10"/>
      <c r="O63" s="47" t="str">
        <f t="shared" si="2"/>
        <v>Energy Services Handels- und Dienstleistungs GmbH</v>
      </c>
      <c r="P63" s="47" t="str">
        <f t="shared" si="3"/>
        <v>14XENERGY-L00006</v>
      </c>
    </row>
    <row r="64" spans="4:16" x14ac:dyDescent="0.25">
      <c r="D64" s="64" t="s">
        <v>349</v>
      </c>
      <c r="E64" s="65" t="s">
        <v>350</v>
      </c>
      <c r="M64" s="10"/>
      <c r="O64" s="47" t="str">
        <f t="shared" si="2"/>
        <v>ENET Energy SA</v>
      </c>
      <c r="P64" s="47" t="str">
        <f t="shared" si="3"/>
        <v>21X000000001135I</v>
      </c>
    </row>
    <row r="65" spans="4:16" x14ac:dyDescent="0.25">
      <c r="D65" s="64" t="s">
        <v>351</v>
      </c>
      <c r="E65" s="65" t="s">
        <v>221</v>
      </c>
      <c r="M65" s="10"/>
      <c r="O65" s="47" t="str">
        <f t="shared" si="2"/>
        <v>ENGIE Energie GmbH</v>
      </c>
      <c r="P65" s="47" t="str">
        <f t="shared" si="3"/>
        <v>25X-GDFSUEZGASV2</v>
      </c>
    </row>
    <row r="66" spans="4:16" x14ac:dyDescent="0.25">
      <c r="D66" s="64" t="s">
        <v>192</v>
      </c>
      <c r="E66" s="65" t="s">
        <v>193</v>
      </c>
      <c r="M66" s="10"/>
      <c r="O66" s="47" t="str">
        <f t="shared" si="2"/>
        <v>Engie Global Markets</v>
      </c>
      <c r="P66" s="47" t="str">
        <f t="shared" si="3"/>
        <v>17X100A100R0128W</v>
      </c>
    </row>
    <row r="67" spans="4:16" x14ac:dyDescent="0.25">
      <c r="D67" s="64" t="s">
        <v>194</v>
      </c>
      <c r="E67" s="65" t="s">
        <v>195</v>
      </c>
      <c r="M67" s="10"/>
      <c r="O67" s="47" t="str">
        <f t="shared" si="2"/>
        <v>ENGIE SA</v>
      </c>
      <c r="P67" s="47" t="str">
        <f t="shared" si="3"/>
        <v>23X-GDFS----B3GA</v>
      </c>
    </row>
    <row r="68" spans="4:16" x14ac:dyDescent="0.25">
      <c r="D68" s="64" t="s">
        <v>196</v>
      </c>
      <c r="E68" s="65" t="s">
        <v>197</v>
      </c>
      <c r="M68" s="10"/>
      <c r="O68" s="47" t="str">
        <f t="shared" si="2"/>
        <v>Eni SpA</v>
      </c>
      <c r="P68" s="47" t="str">
        <f t="shared" si="3"/>
        <v>17X100A100R03017</v>
      </c>
    </row>
    <row r="69" spans="4:16" x14ac:dyDescent="0.25">
      <c r="D69" s="64" t="s">
        <v>106</v>
      </c>
      <c r="E69" s="65" t="s">
        <v>107</v>
      </c>
      <c r="M69" s="10"/>
      <c r="O69" s="47" t="str">
        <f t="shared" si="2"/>
        <v>Enoi S.p.A.</v>
      </c>
      <c r="P69" s="47" t="str">
        <f t="shared" si="3"/>
        <v>23XENERGIANOI--5</v>
      </c>
    </row>
    <row r="70" spans="4:16" x14ac:dyDescent="0.25">
      <c r="D70" s="64" t="s">
        <v>352</v>
      </c>
      <c r="E70" s="65" t="s">
        <v>353</v>
      </c>
      <c r="M70" s="10"/>
      <c r="O70" s="47" t="str">
        <f t="shared" si="2"/>
        <v>ENSTROGA GmbH</v>
      </c>
      <c r="P70" s="47" t="str">
        <f t="shared" si="3"/>
        <v>14XENSTROGA----X</v>
      </c>
    </row>
    <row r="71" spans="4:16" x14ac:dyDescent="0.25">
      <c r="D71" s="64" t="s">
        <v>198</v>
      </c>
      <c r="E71" s="65" t="s">
        <v>199</v>
      </c>
      <c r="M71" s="10"/>
      <c r="O71" s="47" t="str">
        <f t="shared" si="2"/>
        <v>envitra Energiehandel Ges.m.b.H.</v>
      </c>
      <c r="P71" s="47" t="str">
        <f t="shared" si="3"/>
        <v>25X-ENVITRAENERW</v>
      </c>
    </row>
    <row r="72" spans="4:16" x14ac:dyDescent="0.25">
      <c r="D72" s="64" t="s">
        <v>200</v>
      </c>
      <c r="E72" s="65" t="s">
        <v>201</v>
      </c>
      <c r="M72" s="10"/>
      <c r="O72" s="47" t="str">
        <f t="shared" si="2"/>
        <v>EP Commodities, a.s.</v>
      </c>
      <c r="P72" s="47" t="str">
        <f t="shared" si="3"/>
        <v>27X-EP-COMMO---N</v>
      </c>
    </row>
    <row r="73" spans="4:16" x14ac:dyDescent="0.25">
      <c r="D73" s="64" t="s">
        <v>354</v>
      </c>
      <c r="E73" s="65" t="s">
        <v>134</v>
      </c>
      <c r="M73" s="10"/>
      <c r="O73" s="47" t="str">
        <f t="shared" si="2"/>
        <v>Equinor ASA</v>
      </c>
      <c r="P73" s="47" t="str">
        <f t="shared" si="3"/>
        <v>21X000000001026N</v>
      </c>
    </row>
    <row r="74" spans="4:16" x14ac:dyDescent="0.25">
      <c r="D74" s="64" t="s">
        <v>202</v>
      </c>
      <c r="E74" s="65" t="s">
        <v>203</v>
      </c>
      <c r="M74" s="10"/>
      <c r="O74" s="47" t="str">
        <f t="shared" si="2"/>
        <v>Erdgas Import Salzburg GmbH</v>
      </c>
      <c r="P74" s="47" t="str">
        <f t="shared" si="3"/>
        <v>25X-ERDGASIMPORK</v>
      </c>
    </row>
    <row r="75" spans="4:16" x14ac:dyDescent="0.25">
      <c r="D75" s="64" t="s">
        <v>438</v>
      </c>
      <c r="E75" s="65" t="s">
        <v>439</v>
      </c>
      <c r="O75" s="47" t="str">
        <f t="shared" si="2"/>
        <v>ERU Europe GmbH</v>
      </c>
      <c r="P75" s="47" t="str">
        <f t="shared" si="3"/>
        <v>25X-ERUEUROPEGM1</v>
      </c>
    </row>
    <row r="76" spans="4:16" x14ac:dyDescent="0.25">
      <c r="D76" s="64" t="s">
        <v>440</v>
      </c>
      <c r="E76" s="65" t="s">
        <v>441</v>
      </c>
      <c r="M76" s="10"/>
      <c r="O76" s="47" t="str">
        <f t="shared" si="2"/>
        <v>ES FOR IN SE</v>
      </c>
      <c r="P76" s="47" t="str">
        <f t="shared" si="3"/>
        <v>11XESFORIN-----H</v>
      </c>
    </row>
    <row r="77" spans="4:16" x14ac:dyDescent="0.25">
      <c r="D77" s="64" t="s">
        <v>355</v>
      </c>
      <c r="E77" s="65" t="s">
        <v>356</v>
      </c>
      <c r="M77" s="9"/>
      <c r="O77" s="47" t="str">
        <f t="shared" si="2"/>
        <v>ESTRA ENERGIE SRL</v>
      </c>
      <c r="P77" s="47" t="str">
        <f t="shared" si="3"/>
        <v>21X0000000013481</v>
      </c>
    </row>
    <row r="78" spans="4:16" x14ac:dyDescent="0.25">
      <c r="D78" s="64" t="s">
        <v>204</v>
      </c>
      <c r="E78" s="65" t="s">
        <v>205</v>
      </c>
      <c r="M78" s="10"/>
      <c r="O78" s="47" t="str">
        <f t="shared" si="2"/>
        <v>Europe Energy S.p.A.</v>
      </c>
      <c r="P78" s="47" t="str">
        <f t="shared" si="3"/>
        <v>26X00000003181-Q</v>
      </c>
    </row>
    <row r="79" spans="4:16" x14ac:dyDescent="0.25">
      <c r="D79" s="64" t="s">
        <v>402</v>
      </c>
      <c r="E79" s="65" t="s">
        <v>403</v>
      </c>
      <c r="M79" s="10"/>
      <c r="O79" s="47" t="str">
        <f t="shared" si="2"/>
        <v>European Energy Pooling BVBA</v>
      </c>
      <c r="P79" s="47" t="str">
        <f t="shared" si="3"/>
        <v>21X0000000010873</v>
      </c>
    </row>
    <row r="80" spans="4:16" x14ac:dyDescent="0.25">
      <c r="D80" s="64" t="s">
        <v>206</v>
      </c>
      <c r="E80" s="65" t="s">
        <v>207</v>
      </c>
      <c r="M80" s="10"/>
      <c r="O80" s="47" t="str">
        <f t="shared" si="2"/>
        <v>eustream a.s.</v>
      </c>
      <c r="P80" s="47" t="str">
        <f t="shared" si="3"/>
        <v>21X-SK-A-A0A0A-N</v>
      </c>
    </row>
    <row r="81" spans="4:16" x14ac:dyDescent="0.25">
      <c r="D81" s="64" t="s">
        <v>70</v>
      </c>
      <c r="E81" s="65" t="s">
        <v>108</v>
      </c>
      <c r="O81" s="47" t="str">
        <f t="shared" si="2"/>
        <v>EVN AG</v>
      </c>
      <c r="P81" s="47" t="str">
        <f t="shared" si="3"/>
        <v>14XEVN-AG0000001</v>
      </c>
    </row>
    <row r="82" spans="4:16" x14ac:dyDescent="0.25">
      <c r="D82" s="64" t="s">
        <v>71</v>
      </c>
      <c r="E82" s="65" t="s">
        <v>109</v>
      </c>
      <c r="M82" s="10"/>
      <c r="O82" s="47" t="str">
        <f t="shared" si="2"/>
        <v>EVN Energievertrieb GmbH &amp; Co KG</v>
      </c>
      <c r="P82" s="47" t="str">
        <f t="shared" si="3"/>
        <v>14XEVN-V0000000E</v>
      </c>
    </row>
    <row r="83" spans="4:16" x14ac:dyDescent="0.25">
      <c r="D83" s="64" t="s">
        <v>209</v>
      </c>
      <c r="E83" s="65" t="s">
        <v>210</v>
      </c>
      <c r="M83" s="10"/>
      <c r="O83" s="47" t="str">
        <f t="shared" si="2"/>
        <v>eww ag</v>
      </c>
      <c r="P83" s="47" t="str">
        <f t="shared" si="3"/>
        <v>25X-ELEKTRIZITTO</v>
      </c>
    </row>
    <row r="84" spans="4:16" x14ac:dyDescent="0.25">
      <c r="D84" s="64" t="s">
        <v>404</v>
      </c>
      <c r="E84" s="65" t="s">
        <v>442</v>
      </c>
      <c r="M84" s="10"/>
      <c r="O84" s="47" t="str">
        <f t="shared" si="2"/>
        <v>Ezpada AG</v>
      </c>
      <c r="P84" s="47" t="str">
        <f t="shared" si="3"/>
        <v>11XEZPADA------P</v>
      </c>
    </row>
    <row r="85" spans="4:16" x14ac:dyDescent="0.25">
      <c r="D85" s="64" t="s">
        <v>443</v>
      </c>
      <c r="E85" s="66" t="s">
        <v>444</v>
      </c>
      <c r="M85" s="10"/>
      <c r="O85" s="47" t="str">
        <f t="shared" si="2"/>
        <v>First Energy AG</v>
      </c>
      <c r="P85" s="47" t="str">
        <f t="shared" si="3"/>
        <v>AT902289</v>
      </c>
    </row>
    <row r="86" spans="4:16" x14ac:dyDescent="0.25">
      <c r="D86" s="64" t="s">
        <v>405</v>
      </c>
      <c r="E86" s="65" t="s">
        <v>406</v>
      </c>
      <c r="M86" s="10"/>
      <c r="O86" s="47" t="str">
        <f t="shared" ref="O86:O149" si="4">IF($D86="","",IF($E$7="Firmenname",D86,E86))</f>
        <v>Freepoint Commodities B.V.</v>
      </c>
      <c r="P86" s="47" t="str">
        <f t="shared" si="3"/>
        <v>49X000000000036L</v>
      </c>
    </row>
    <row r="87" spans="4:16" x14ac:dyDescent="0.25">
      <c r="D87" s="64" t="s">
        <v>357</v>
      </c>
      <c r="E87" s="66" t="s">
        <v>358</v>
      </c>
      <c r="M87" s="10"/>
      <c r="O87" s="47" t="str">
        <f t="shared" si="4"/>
        <v>Fulminant Energie GmbH</v>
      </c>
      <c r="P87" s="47" t="str">
        <f t="shared" si="3"/>
        <v>AT902199</v>
      </c>
    </row>
    <row r="88" spans="4:16" x14ac:dyDescent="0.25">
      <c r="D88" s="64" t="s">
        <v>211</v>
      </c>
      <c r="E88" s="65" t="s">
        <v>212</v>
      </c>
      <c r="M88" s="10"/>
      <c r="O88" s="47" t="str">
        <f t="shared" si="4"/>
        <v>GAS CONNECT AUSTRIA GmbH</v>
      </c>
      <c r="P88" s="47" t="str">
        <f t="shared" si="3"/>
        <v>21X-AT-B-A0A0A-K</v>
      </c>
    </row>
    <row r="89" spans="4:16" x14ac:dyDescent="0.25">
      <c r="D89" s="64" t="s">
        <v>359</v>
      </c>
      <c r="E89" s="65" t="s">
        <v>360</v>
      </c>
      <c r="M89" s="10"/>
      <c r="O89" s="47" t="str">
        <f t="shared" si="4"/>
        <v>Gas Natural Europe S.A.S.</v>
      </c>
      <c r="P89" s="47" t="str">
        <f t="shared" si="3"/>
        <v>21X000000001074C</v>
      </c>
    </row>
    <row r="90" spans="4:16" x14ac:dyDescent="0.25">
      <c r="D90" s="64" t="s">
        <v>213</v>
      </c>
      <c r="E90" s="65" t="s">
        <v>214</v>
      </c>
      <c r="M90" s="10"/>
      <c r="O90" s="47" t="str">
        <f t="shared" si="4"/>
        <v>GasVersorgung Süddeutschland GmbH</v>
      </c>
      <c r="P90" s="47" t="str">
        <f t="shared" si="3"/>
        <v>21X000000001114Q</v>
      </c>
    </row>
    <row r="91" spans="4:16" x14ac:dyDescent="0.25">
      <c r="D91" s="64" t="s">
        <v>215</v>
      </c>
      <c r="E91" s="65" t="s">
        <v>216</v>
      </c>
      <c r="M91" s="10"/>
      <c r="O91" s="47" t="str">
        <f t="shared" si="4"/>
        <v>Gasversorgung Veitsch</v>
      </c>
      <c r="P91" s="47" t="str">
        <f t="shared" si="3"/>
        <v>14X----0000031-D</v>
      </c>
    </row>
    <row r="92" spans="4:16" x14ac:dyDescent="0.25">
      <c r="D92" s="64" t="s">
        <v>217</v>
      </c>
      <c r="E92" s="65" t="s">
        <v>218</v>
      </c>
      <c r="M92" s="10"/>
      <c r="O92" s="47" t="str">
        <f t="shared" si="4"/>
        <v>Gazprom Austria GmbH</v>
      </c>
      <c r="P92" s="47" t="str">
        <f t="shared" si="3"/>
        <v>25X-GWHGASHANDEY</v>
      </c>
    </row>
    <row r="93" spans="4:16" x14ac:dyDescent="0.25">
      <c r="D93" s="64" t="s">
        <v>72</v>
      </c>
      <c r="E93" s="65" t="s">
        <v>110</v>
      </c>
      <c r="O93" s="47" t="str">
        <f t="shared" si="4"/>
        <v>Gazprom Export LLC</v>
      </c>
      <c r="P93" s="47" t="str">
        <f t="shared" si="3"/>
        <v>21X000000001103V</v>
      </c>
    </row>
    <row r="94" spans="4:16" x14ac:dyDescent="0.25">
      <c r="D94" s="64" t="s">
        <v>361</v>
      </c>
      <c r="E94" s="65" t="s">
        <v>362</v>
      </c>
      <c r="O94" s="47" t="str">
        <f t="shared" si="4"/>
        <v>Gazprom Italia</v>
      </c>
      <c r="P94" s="47" t="str">
        <f t="shared" si="3"/>
        <v>25X-PROMGASSPA-W</v>
      </c>
    </row>
    <row r="95" spans="4:16" x14ac:dyDescent="0.25">
      <c r="D95" s="64" t="s">
        <v>219</v>
      </c>
      <c r="E95" s="65" t="s">
        <v>220</v>
      </c>
      <c r="O95" s="47" t="str">
        <f t="shared" si="4"/>
        <v>Gazprom Marketing &amp; Trading Limited</v>
      </c>
      <c r="P95" s="47" t="str">
        <f t="shared" si="3"/>
        <v>11XGAZPROM-MT--Y</v>
      </c>
    </row>
    <row r="96" spans="4:16" x14ac:dyDescent="0.25">
      <c r="D96" s="64" t="s">
        <v>407</v>
      </c>
      <c r="E96" s="65" t="s">
        <v>408</v>
      </c>
      <c r="O96" s="47" t="str">
        <f t="shared" si="4"/>
        <v>Gazprom Marketing and Trading Switzerland AG</v>
      </c>
      <c r="P96" s="47" t="str">
        <f t="shared" si="3"/>
        <v>12X-0000002017-P</v>
      </c>
    </row>
    <row r="97" spans="4:16" x14ac:dyDescent="0.25">
      <c r="D97" s="64" t="s">
        <v>222</v>
      </c>
      <c r="E97" s="65" t="s">
        <v>223</v>
      </c>
      <c r="O97" s="47" t="str">
        <f t="shared" si="4"/>
        <v>GEN-I Vienna GmbH</v>
      </c>
      <c r="P97" s="47" t="str">
        <f t="shared" ref="P97:P160" si="5">IF($D97="","",IF($E$7="Firmenname",E97,D97))</f>
        <v>14XGENI--------T</v>
      </c>
    </row>
    <row r="98" spans="4:16" x14ac:dyDescent="0.25">
      <c r="D98" s="64" t="s">
        <v>224</v>
      </c>
      <c r="E98" s="65" t="s">
        <v>225</v>
      </c>
      <c r="O98" s="47" t="str">
        <f t="shared" si="4"/>
        <v>GEN-I, trgovanje in prodaja elektricne energije, d.o.o.</v>
      </c>
      <c r="P98" s="47" t="str">
        <f t="shared" si="5"/>
        <v>11XIGET--------D</v>
      </c>
    </row>
    <row r="99" spans="4:16" x14ac:dyDescent="0.25">
      <c r="D99" s="64" t="s">
        <v>226</v>
      </c>
      <c r="E99" s="65" t="s">
        <v>111</v>
      </c>
      <c r="O99" s="47" t="str">
        <f t="shared" si="4"/>
        <v>GEOPLIN d.o.o LJUBLJANA</v>
      </c>
      <c r="P99" s="47" t="str">
        <f t="shared" si="5"/>
        <v>28X0000000000128</v>
      </c>
    </row>
    <row r="100" spans="4:16" x14ac:dyDescent="0.25">
      <c r="D100" s="64" t="s">
        <v>445</v>
      </c>
      <c r="E100" s="65" t="s">
        <v>227</v>
      </c>
      <c r="O100" s="47" t="str">
        <f t="shared" si="4"/>
        <v>GETEC ENERGIE GmbH</v>
      </c>
      <c r="P100" s="47" t="str">
        <f t="shared" si="5"/>
        <v>11XGETEC-------5</v>
      </c>
    </row>
    <row r="101" spans="4:16" x14ac:dyDescent="0.25">
      <c r="D101" s="64" t="s">
        <v>228</v>
      </c>
      <c r="E101" s="65" t="s">
        <v>229</v>
      </c>
      <c r="O101" s="47" t="str">
        <f t="shared" si="4"/>
        <v>GHG Emissions Traders and Consultants Ltd</v>
      </c>
      <c r="P101" s="47" t="str">
        <f t="shared" si="5"/>
        <v>55XGHGEMITRACONQ</v>
      </c>
    </row>
    <row r="102" spans="4:16" x14ac:dyDescent="0.25">
      <c r="D102" s="64" t="s">
        <v>230</v>
      </c>
      <c r="E102" s="65" t="s">
        <v>231</v>
      </c>
      <c r="O102" s="47" t="str">
        <f t="shared" si="4"/>
        <v>Global NRG Zrt.</v>
      </c>
      <c r="P102" s="47" t="str">
        <f t="shared" si="5"/>
        <v>25X-GLOBALNRGZRV</v>
      </c>
    </row>
    <row r="103" spans="4:16" x14ac:dyDescent="0.25">
      <c r="D103" s="64" t="s">
        <v>232</v>
      </c>
      <c r="E103" s="65" t="s">
        <v>233</v>
      </c>
      <c r="O103" s="47" t="str">
        <f t="shared" si="4"/>
        <v>goldgas GmbH</v>
      </c>
      <c r="P103" s="47" t="str">
        <f t="shared" si="5"/>
        <v>21X000000001108L</v>
      </c>
    </row>
    <row r="104" spans="4:16" x14ac:dyDescent="0.25">
      <c r="D104" s="64" t="s">
        <v>234</v>
      </c>
      <c r="E104" s="65" t="s">
        <v>235</v>
      </c>
      <c r="O104" s="47" t="str">
        <f t="shared" si="4"/>
        <v>Greenhouse Power GmbH</v>
      </c>
      <c r="P104" s="47" t="str">
        <f t="shared" si="5"/>
        <v>25X-GREENHOUSEPY</v>
      </c>
    </row>
    <row r="105" spans="4:16" x14ac:dyDescent="0.25">
      <c r="D105" s="64" t="s">
        <v>236</v>
      </c>
      <c r="E105" s="65" t="s">
        <v>237</v>
      </c>
      <c r="O105" s="47" t="str">
        <f t="shared" si="4"/>
        <v>Grünwelt Energie GmbH</v>
      </c>
      <c r="P105" s="47" t="str">
        <f t="shared" si="5"/>
        <v>14XGRUENWELT---5</v>
      </c>
    </row>
    <row r="106" spans="4:16" x14ac:dyDescent="0.25">
      <c r="D106" s="64" t="s">
        <v>112</v>
      </c>
      <c r="E106" s="65" t="s">
        <v>113</v>
      </c>
      <c r="O106" s="47" t="str">
        <f t="shared" si="4"/>
        <v>Gunvor International B.V., Amsterdam, Geneva Branch</v>
      </c>
      <c r="P106" s="47" t="str">
        <f t="shared" si="5"/>
        <v>12X-0000001807-W</v>
      </c>
    </row>
    <row r="107" spans="4:16" x14ac:dyDescent="0.25">
      <c r="D107" s="56" t="s">
        <v>238</v>
      </c>
      <c r="E107" s="65" t="s">
        <v>239</v>
      </c>
      <c r="O107" s="47" t="str">
        <f t="shared" si="4"/>
        <v>Gutmann GmbH</v>
      </c>
      <c r="P107" s="47" t="str">
        <f t="shared" si="5"/>
        <v>14YGUTMANN-----Z</v>
      </c>
    </row>
    <row r="108" spans="4:16" x14ac:dyDescent="0.25">
      <c r="D108" s="64" t="s">
        <v>240</v>
      </c>
      <c r="E108" s="65" t="s">
        <v>241</v>
      </c>
      <c r="O108" s="47" t="str">
        <f t="shared" si="4"/>
        <v>Hera Trading S.r.l.</v>
      </c>
      <c r="P108" s="47" t="str">
        <f t="shared" si="5"/>
        <v>26X00000001201-S</v>
      </c>
    </row>
    <row r="109" spans="4:16" x14ac:dyDescent="0.25">
      <c r="D109" s="64" t="s">
        <v>242</v>
      </c>
      <c r="E109" s="65" t="s">
        <v>243</v>
      </c>
      <c r="O109" s="47" t="str">
        <f t="shared" si="4"/>
        <v>Hrvatska elektroprivreda d.d.</v>
      </c>
      <c r="P109" s="47" t="str">
        <f t="shared" si="5"/>
        <v>31X-HEP-DD-----9</v>
      </c>
    </row>
    <row r="110" spans="4:16" x14ac:dyDescent="0.25">
      <c r="D110" s="64" t="s">
        <v>409</v>
      </c>
      <c r="E110" s="65" t="s">
        <v>331</v>
      </c>
      <c r="O110" s="47" t="str">
        <f t="shared" si="4"/>
        <v>illwerke vkw AG</v>
      </c>
      <c r="P110" s="47" t="str">
        <f t="shared" si="5"/>
        <v>13X-VKW-HANDEL-M</v>
      </c>
    </row>
    <row r="111" spans="4:16" x14ac:dyDescent="0.25">
      <c r="D111" s="64" t="s">
        <v>363</v>
      </c>
      <c r="E111" s="65" t="s">
        <v>364</v>
      </c>
      <c r="O111" s="47" t="str">
        <f t="shared" si="4"/>
        <v>In Commodities A/S</v>
      </c>
      <c r="P111" s="47" t="str">
        <f t="shared" si="5"/>
        <v>45X000000000043A</v>
      </c>
    </row>
    <row r="112" spans="4:16" x14ac:dyDescent="0.25">
      <c r="D112" s="64" t="s">
        <v>365</v>
      </c>
      <c r="E112" s="65" t="s">
        <v>366</v>
      </c>
      <c r="O112" s="47" t="str">
        <f t="shared" si="4"/>
        <v>INA-INDUSTRIJA NAFTE D.D.</v>
      </c>
      <c r="P112" s="47" t="str">
        <f t="shared" si="5"/>
        <v>31X-INA-HR-----T</v>
      </c>
    </row>
    <row r="113" spans="4:16" x14ac:dyDescent="0.25">
      <c r="D113" s="64" t="s">
        <v>446</v>
      </c>
      <c r="E113" s="65" t="s">
        <v>447</v>
      </c>
      <c r="O113" s="47" t="str">
        <f t="shared" si="4"/>
        <v>IREN MERCATO SPA</v>
      </c>
      <c r="P113" s="47" t="str">
        <f t="shared" si="5"/>
        <v>26X00000001321-F</v>
      </c>
    </row>
    <row r="114" spans="4:16" x14ac:dyDescent="0.25">
      <c r="D114" s="64" t="s">
        <v>244</v>
      </c>
      <c r="E114" s="65" t="s">
        <v>245</v>
      </c>
      <c r="O114" s="47" t="str">
        <f t="shared" si="4"/>
        <v>JAS Budapest Zrt.</v>
      </c>
      <c r="P114" s="47" t="str">
        <f t="shared" si="5"/>
        <v>15X-JAS--------X</v>
      </c>
    </row>
    <row r="115" spans="4:16" x14ac:dyDescent="0.25">
      <c r="D115" s="64" t="s">
        <v>246</v>
      </c>
      <c r="E115" s="65" t="s">
        <v>247</v>
      </c>
      <c r="O115" s="47" t="str">
        <f t="shared" si="4"/>
        <v>KEHAG Energiehandel GmbH</v>
      </c>
      <c r="P115" s="47" t="str">
        <f t="shared" si="5"/>
        <v>11XKEHAGEH-----S</v>
      </c>
    </row>
    <row r="116" spans="4:16" x14ac:dyDescent="0.25">
      <c r="D116" s="64" t="s">
        <v>367</v>
      </c>
      <c r="E116" s="56" t="s">
        <v>368</v>
      </c>
      <c r="O116" s="47" t="str">
        <f t="shared" si="4"/>
        <v>KELAG Energie &amp; Wärme GmbH</v>
      </c>
      <c r="P116" s="47" t="str">
        <f t="shared" si="5"/>
        <v>AT902209</v>
      </c>
    </row>
    <row r="117" spans="4:16" x14ac:dyDescent="0.25">
      <c r="D117" s="64" t="s">
        <v>114</v>
      </c>
      <c r="E117" s="65" t="s">
        <v>115</v>
      </c>
      <c r="O117" s="47" t="str">
        <f t="shared" si="4"/>
        <v>KELAG-Kärntner Elektrizitäts-Aktiengesellschaft</v>
      </c>
      <c r="P117" s="47" t="str">
        <f t="shared" si="5"/>
        <v>13XKAERNTEN0000X</v>
      </c>
    </row>
    <row r="118" spans="4:16" x14ac:dyDescent="0.25">
      <c r="D118" s="64" t="s">
        <v>116</v>
      </c>
      <c r="E118" s="65" t="s">
        <v>117</v>
      </c>
      <c r="O118" s="47" t="str">
        <f t="shared" si="4"/>
        <v>Koch Supply &amp; Trading SARL</v>
      </c>
      <c r="P118" s="47" t="str">
        <f t="shared" si="5"/>
        <v>21X000000001136G</v>
      </c>
    </row>
    <row r="119" spans="4:16" x14ac:dyDescent="0.25">
      <c r="D119" s="64" t="s">
        <v>248</v>
      </c>
      <c r="E119" s="65" t="s">
        <v>249</v>
      </c>
      <c r="O119" s="47" t="str">
        <f t="shared" si="4"/>
        <v>LCG Energy GmbH</v>
      </c>
      <c r="P119" s="47" t="str">
        <f t="shared" si="5"/>
        <v>11YW1-LCG-ENERG8</v>
      </c>
    </row>
    <row r="120" spans="4:16" x14ac:dyDescent="0.25">
      <c r="D120" s="64" t="s">
        <v>250</v>
      </c>
      <c r="E120" s="56" t="s">
        <v>251</v>
      </c>
      <c r="O120" s="47" t="str">
        <f t="shared" si="4"/>
        <v>Leu Energie Austria GmbH</v>
      </c>
      <c r="P120" s="47" t="str">
        <f t="shared" si="5"/>
        <v>AT901809</v>
      </c>
    </row>
    <row r="121" spans="4:16" x14ac:dyDescent="0.25">
      <c r="D121" s="64" t="s">
        <v>369</v>
      </c>
      <c r="E121" s="65" t="s">
        <v>370</v>
      </c>
      <c r="O121" s="47" t="str">
        <f t="shared" si="4"/>
        <v>Liechtensteinische Gasversorgung</v>
      </c>
      <c r="P121" s="47" t="str">
        <f t="shared" si="5"/>
        <v>12X-0000001943-N</v>
      </c>
    </row>
    <row r="122" spans="4:16" x14ac:dyDescent="0.25">
      <c r="D122" s="64" t="s">
        <v>252</v>
      </c>
      <c r="E122" s="56" t="s">
        <v>253</v>
      </c>
      <c r="O122" s="47" t="str">
        <f t="shared" si="4"/>
        <v>LINZ GAS Vertrieb GmbH &amp; Co KG</v>
      </c>
      <c r="P122" s="47" t="str">
        <f t="shared" si="5"/>
        <v>AT900429</v>
      </c>
    </row>
    <row r="123" spans="4:16" x14ac:dyDescent="0.25">
      <c r="D123" s="64" t="s">
        <v>371</v>
      </c>
      <c r="E123" s="65" t="s">
        <v>118</v>
      </c>
      <c r="O123" s="47" t="str">
        <f t="shared" si="4"/>
        <v>LINZ STROM GAS WÄRME GmbH</v>
      </c>
      <c r="P123" s="47" t="str">
        <f t="shared" si="5"/>
        <v>14XLINZSTROM-BG9</v>
      </c>
    </row>
    <row r="124" spans="4:16" x14ac:dyDescent="0.25">
      <c r="D124" s="64" t="s">
        <v>448</v>
      </c>
      <c r="E124" s="65" t="s">
        <v>449</v>
      </c>
      <c r="O124" s="47" t="str">
        <f t="shared" si="4"/>
        <v>LITASCO SA</v>
      </c>
      <c r="P124" s="47" t="str">
        <f t="shared" si="5"/>
        <v>59X-7-LITASCO-5Y</v>
      </c>
    </row>
    <row r="125" spans="4:16" x14ac:dyDescent="0.25">
      <c r="D125" s="64" t="s">
        <v>410</v>
      </c>
      <c r="E125" s="65" t="s">
        <v>411</v>
      </c>
      <c r="O125" s="47" t="str">
        <f t="shared" si="4"/>
        <v>Macquarie Products (Ireland) Limited</v>
      </c>
      <c r="P125" s="47" t="str">
        <f t="shared" si="5"/>
        <v>48X0000000002222</v>
      </c>
    </row>
    <row r="126" spans="4:16" x14ac:dyDescent="0.25">
      <c r="D126" s="64" t="s">
        <v>254</v>
      </c>
      <c r="E126" s="65" t="s">
        <v>255</v>
      </c>
      <c r="O126" s="47" t="str">
        <f t="shared" si="4"/>
        <v>Magyar Földgázkereskedö Zrt.</v>
      </c>
      <c r="P126" s="47" t="str">
        <f t="shared" si="5"/>
        <v>25X-EONFLDGZTRA9</v>
      </c>
    </row>
    <row r="127" spans="4:16" x14ac:dyDescent="0.25">
      <c r="D127" s="64" t="s">
        <v>256</v>
      </c>
      <c r="E127" s="65" t="s">
        <v>372</v>
      </c>
      <c r="O127" s="47" t="str">
        <f t="shared" si="4"/>
        <v>MAINGAU Energie GmbH</v>
      </c>
      <c r="P127" s="47" t="str">
        <f t="shared" si="5"/>
        <v>11XMAINGAU63179W</v>
      </c>
    </row>
    <row r="128" spans="4:16" x14ac:dyDescent="0.25">
      <c r="D128" s="64" t="s">
        <v>257</v>
      </c>
      <c r="E128" s="65" t="s">
        <v>258</v>
      </c>
      <c r="O128" s="47" t="str">
        <f t="shared" si="4"/>
        <v>MAXENERGY Austria Handels GmbH</v>
      </c>
      <c r="P128" s="47" t="str">
        <f t="shared" si="5"/>
        <v>14X----0000011-L</v>
      </c>
    </row>
    <row r="129" spans="4:16" x14ac:dyDescent="0.25">
      <c r="D129" s="64" t="s">
        <v>259</v>
      </c>
      <c r="E129" s="65" t="s">
        <v>260</v>
      </c>
      <c r="O129" s="47" t="str">
        <f t="shared" si="4"/>
        <v>McGas GmbH</v>
      </c>
      <c r="P129" s="47" t="str">
        <f t="shared" si="5"/>
        <v>14X----0000030-G</v>
      </c>
    </row>
    <row r="130" spans="4:16" x14ac:dyDescent="0.25">
      <c r="D130" s="64" t="s">
        <v>119</v>
      </c>
      <c r="E130" s="65" t="s">
        <v>120</v>
      </c>
      <c r="O130" s="47" t="str">
        <f t="shared" si="4"/>
        <v>Mercuria Energy Trading S.A.</v>
      </c>
      <c r="P130" s="47" t="str">
        <f t="shared" si="5"/>
        <v>12XMETSA-------C</v>
      </c>
    </row>
    <row r="131" spans="4:16" x14ac:dyDescent="0.25">
      <c r="D131" s="64" t="s">
        <v>261</v>
      </c>
      <c r="E131" s="65" t="s">
        <v>262</v>
      </c>
      <c r="O131" s="47" t="str">
        <f t="shared" si="4"/>
        <v>MET International AG</v>
      </c>
      <c r="P131" s="47" t="str">
        <f t="shared" si="5"/>
        <v>21X000000001134K</v>
      </c>
    </row>
    <row r="132" spans="4:16" x14ac:dyDescent="0.25">
      <c r="D132" s="64" t="s">
        <v>450</v>
      </c>
      <c r="E132" s="65" t="s">
        <v>451</v>
      </c>
      <c r="O132" s="47" t="str">
        <f t="shared" si="4"/>
        <v>MFT Energy A/S</v>
      </c>
      <c r="P132" s="47" t="str">
        <f t="shared" si="5"/>
        <v>23X--161129-ME-L</v>
      </c>
    </row>
    <row r="133" spans="4:16" x14ac:dyDescent="0.25">
      <c r="D133" s="64" t="s">
        <v>373</v>
      </c>
      <c r="E133" s="65" t="s">
        <v>374</v>
      </c>
      <c r="O133" s="47" t="str">
        <f t="shared" si="4"/>
        <v>MFGK Austria GmbH</v>
      </c>
      <c r="P133" s="47" t="str">
        <f t="shared" si="5"/>
        <v>25X-MFGKAUSTRI-L</v>
      </c>
    </row>
    <row r="134" spans="4:16" x14ac:dyDescent="0.25">
      <c r="D134" s="64" t="s">
        <v>121</v>
      </c>
      <c r="E134" s="65" t="s">
        <v>122</v>
      </c>
      <c r="O134" s="47" t="str">
        <f t="shared" si="4"/>
        <v>MND a.s.</v>
      </c>
      <c r="P134" s="47" t="str">
        <f t="shared" si="5"/>
        <v>27X-MND-GASTR--C</v>
      </c>
    </row>
    <row r="135" spans="4:16" x14ac:dyDescent="0.25">
      <c r="D135" s="64" t="s">
        <v>375</v>
      </c>
      <c r="E135" s="65" t="s">
        <v>376</v>
      </c>
      <c r="O135" s="47" t="str">
        <f t="shared" si="4"/>
        <v>MOL Commodity Trading Kft.</v>
      </c>
      <c r="P135" s="47" t="str">
        <f t="shared" si="5"/>
        <v>23X--140211MCT-E</v>
      </c>
    </row>
    <row r="136" spans="4:16" x14ac:dyDescent="0.25">
      <c r="D136" s="64" t="s">
        <v>263</v>
      </c>
      <c r="E136" s="65" t="s">
        <v>377</v>
      </c>
      <c r="O136" s="47" t="str">
        <f t="shared" si="4"/>
        <v>MONTANA Energie Handel AT GmbH</v>
      </c>
      <c r="P136" s="47" t="str">
        <f t="shared" si="5"/>
        <v>11XMONTANA-----R</v>
      </c>
    </row>
    <row r="137" spans="4:16" x14ac:dyDescent="0.25">
      <c r="D137" s="64" t="s">
        <v>264</v>
      </c>
      <c r="E137" s="65" t="s">
        <v>265</v>
      </c>
      <c r="O137" s="47" t="str">
        <f t="shared" si="4"/>
        <v>MyElectric Energievertriebs- und -dienstleistungs GmbH</v>
      </c>
      <c r="P137" s="47" t="str">
        <f t="shared" si="5"/>
        <v>14XMYELECTRIC-L8</v>
      </c>
    </row>
    <row r="138" spans="4:16" x14ac:dyDescent="0.25">
      <c r="D138" s="64" t="s">
        <v>266</v>
      </c>
      <c r="E138" s="65" t="s">
        <v>267</v>
      </c>
      <c r="O138" s="47" t="str">
        <f t="shared" si="4"/>
        <v>natGAS Aktiengesellschaft</v>
      </c>
      <c r="P138" s="47" t="str">
        <f t="shared" si="5"/>
        <v>21X000000001021X</v>
      </c>
    </row>
    <row r="139" spans="4:16" x14ac:dyDescent="0.25">
      <c r="D139" s="64" t="s">
        <v>412</v>
      </c>
      <c r="E139" s="65" t="s">
        <v>413</v>
      </c>
      <c r="O139" s="47" t="str">
        <f t="shared" si="4"/>
        <v>NET4GAS, s.r.o.</v>
      </c>
      <c r="P139" s="47" t="str">
        <f t="shared" si="5"/>
        <v>21X000000001304L</v>
      </c>
    </row>
    <row r="140" spans="4:16" x14ac:dyDescent="0.25">
      <c r="D140" s="64" t="s">
        <v>124</v>
      </c>
      <c r="E140" s="65" t="s">
        <v>125</v>
      </c>
      <c r="O140" s="47" t="str">
        <f t="shared" si="4"/>
        <v>NitrogenMuvek ZRT</v>
      </c>
      <c r="P140" s="47" t="str">
        <f t="shared" si="5"/>
        <v>39X50NITRO00000P</v>
      </c>
    </row>
    <row r="141" spans="4:16" x14ac:dyDescent="0.25">
      <c r="D141" s="56" t="s">
        <v>268</v>
      </c>
      <c r="E141" s="65" t="s">
        <v>269</v>
      </c>
      <c r="O141" s="47" t="str">
        <f t="shared" si="4"/>
        <v>NOVATEK GAS &amp; POWER GmbH</v>
      </c>
      <c r="P141" s="47" t="str">
        <f t="shared" si="5"/>
        <v>21X000000001141N</v>
      </c>
    </row>
    <row r="142" spans="4:16" x14ac:dyDescent="0.25">
      <c r="D142" s="56" t="s">
        <v>270</v>
      </c>
      <c r="E142" s="65" t="s">
        <v>378</v>
      </c>
      <c r="O142" s="47" t="str">
        <f t="shared" si="4"/>
        <v>oekostrom GmbH für Vertrieb, Planung und Energiedienstleistungen</v>
      </c>
      <c r="P142" s="47" t="str">
        <f t="shared" si="5"/>
        <v>14XOEKOSTROM-V-O</v>
      </c>
    </row>
    <row r="143" spans="4:16" x14ac:dyDescent="0.25">
      <c r="D143" s="56" t="s">
        <v>271</v>
      </c>
      <c r="E143" s="65" t="s">
        <v>272</v>
      </c>
      <c r="O143" s="47" t="str">
        <f t="shared" si="4"/>
        <v>Ompex AG</v>
      </c>
      <c r="P143" s="47" t="str">
        <f t="shared" si="5"/>
        <v>12XOMPEX-------F</v>
      </c>
    </row>
    <row r="144" spans="4:16" x14ac:dyDescent="0.25">
      <c r="D144" s="56" t="s">
        <v>126</v>
      </c>
      <c r="E144" s="65" t="s">
        <v>127</v>
      </c>
      <c r="O144" s="47" t="str">
        <f t="shared" si="4"/>
        <v>OMV Gas Marketing &amp; Trading GmbH</v>
      </c>
      <c r="P144" s="47" t="str">
        <f t="shared" si="5"/>
        <v>23X---------ECGA</v>
      </c>
    </row>
    <row r="145" spans="4:16" x14ac:dyDescent="0.25">
      <c r="D145" s="56" t="s">
        <v>379</v>
      </c>
      <c r="E145" s="65" t="s">
        <v>452</v>
      </c>
      <c r="O145" s="47" t="str">
        <f t="shared" si="4"/>
        <v>Open Energy Platform AG</v>
      </c>
      <c r="P145" s="47" t="str">
        <f t="shared" si="5"/>
        <v>23X--150720-OE-1</v>
      </c>
    </row>
    <row r="146" spans="4:16" x14ac:dyDescent="0.25">
      <c r="D146" s="56" t="s">
        <v>273</v>
      </c>
      <c r="E146" s="65" t="s">
        <v>274</v>
      </c>
      <c r="O146" s="47" t="str">
        <f t="shared" si="4"/>
        <v>Panrusgáz Gázkereskedelmi Zrt.</v>
      </c>
      <c r="P146" s="47" t="str">
        <f t="shared" si="5"/>
        <v>39X50PANRUS00001</v>
      </c>
    </row>
    <row r="147" spans="4:16" x14ac:dyDescent="0.25">
      <c r="D147" s="56" t="s">
        <v>275</v>
      </c>
      <c r="E147" s="65" t="s">
        <v>128</v>
      </c>
      <c r="O147" s="47" t="str">
        <f t="shared" si="4"/>
        <v>PGNiG Supply &amp; Trading GmbH</v>
      </c>
      <c r="P147" s="47" t="str">
        <f t="shared" si="5"/>
        <v>21X000000001130S</v>
      </c>
    </row>
    <row r="148" spans="4:16" x14ac:dyDescent="0.25">
      <c r="D148" s="56" t="s">
        <v>380</v>
      </c>
      <c r="E148" s="65" t="s">
        <v>381</v>
      </c>
      <c r="O148" s="47" t="str">
        <f t="shared" si="4"/>
        <v>PPD Global SA</v>
      </c>
      <c r="P148" s="47" t="str">
        <f t="shared" si="5"/>
        <v>23X--171026--P-M</v>
      </c>
    </row>
    <row r="149" spans="4:16" x14ac:dyDescent="0.25">
      <c r="D149" s="56" t="s">
        <v>276</v>
      </c>
      <c r="E149" s="65" t="s">
        <v>128</v>
      </c>
      <c r="O149" s="47" t="str">
        <f t="shared" si="4"/>
        <v>PST Europe Sales GmbH</v>
      </c>
      <c r="P149" s="47" t="str">
        <f t="shared" si="5"/>
        <v>21X000000001130S</v>
      </c>
    </row>
    <row r="150" spans="4:16" x14ac:dyDescent="0.25">
      <c r="D150" s="56" t="s">
        <v>382</v>
      </c>
      <c r="E150" s="65" t="s">
        <v>129</v>
      </c>
      <c r="O150" s="47" t="str">
        <f t="shared" ref="O150:O213" si="6">IF($D150="","",IF($E$7="Firmenname",D150,E150))</f>
        <v>RAG Austria AG</v>
      </c>
      <c r="P150" s="47" t="str">
        <f t="shared" si="5"/>
        <v>23X----100225-1C</v>
      </c>
    </row>
    <row r="151" spans="4:16" x14ac:dyDescent="0.25">
      <c r="D151" s="56" t="s">
        <v>277</v>
      </c>
      <c r="E151" s="56" t="s">
        <v>278</v>
      </c>
      <c r="O151" s="47" t="str">
        <f t="shared" si="6"/>
        <v>redgas GmbH</v>
      </c>
      <c r="P151" s="47" t="str">
        <f t="shared" si="5"/>
        <v>AT901539</v>
      </c>
    </row>
    <row r="152" spans="4:16" x14ac:dyDescent="0.25">
      <c r="D152" s="56" t="s">
        <v>414</v>
      </c>
      <c r="E152" s="65" t="s">
        <v>415</v>
      </c>
      <c r="O152" s="47" t="str">
        <f t="shared" si="6"/>
        <v>Repower AG</v>
      </c>
      <c r="P152" s="47" t="str">
        <f t="shared" si="5"/>
        <v>12XRAETIA-E-H--D</v>
      </c>
    </row>
    <row r="153" spans="4:16" x14ac:dyDescent="0.25">
      <c r="D153" s="56" t="s">
        <v>279</v>
      </c>
      <c r="E153" s="65" t="s">
        <v>280</v>
      </c>
      <c r="O153" s="47" t="str">
        <f t="shared" si="6"/>
        <v>Repower Italia S.p.A.</v>
      </c>
      <c r="P153" s="47" t="str">
        <f t="shared" si="5"/>
        <v>12XREZIA-ITA---K</v>
      </c>
    </row>
    <row r="154" spans="4:16" x14ac:dyDescent="0.25">
      <c r="D154" s="56" t="s">
        <v>281</v>
      </c>
      <c r="E154" s="65" t="s">
        <v>282</v>
      </c>
      <c r="O154" s="47" t="str">
        <f t="shared" si="6"/>
        <v>RhönEnergie Fulda GmbH</v>
      </c>
      <c r="P154" s="47" t="str">
        <f t="shared" si="5"/>
        <v>11XUEWAG-------G</v>
      </c>
    </row>
    <row r="155" spans="4:16" x14ac:dyDescent="0.25">
      <c r="D155" s="56" t="s">
        <v>283</v>
      </c>
      <c r="E155" s="65" t="s">
        <v>383</v>
      </c>
      <c r="O155" s="47" t="str">
        <f t="shared" si="6"/>
        <v>Roma Gas &amp; Power S.p.A.</v>
      </c>
      <c r="P155" s="47" t="str">
        <f t="shared" si="5"/>
        <v>26X00000106231-F</v>
      </c>
    </row>
    <row r="156" spans="4:16" x14ac:dyDescent="0.25">
      <c r="D156" s="56" t="s">
        <v>73</v>
      </c>
      <c r="E156" s="65" t="s">
        <v>130</v>
      </c>
      <c r="O156" s="47" t="str">
        <f t="shared" si="6"/>
        <v>RWE Supply &amp; Trading GmbH</v>
      </c>
      <c r="P156" s="47" t="str">
        <f t="shared" si="5"/>
        <v>21X000000001033Q</v>
      </c>
    </row>
    <row r="157" spans="4:16" x14ac:dyDescent="0.25">
      <c r="D157" s="56" t="s">
        <v>74</v>
      </c>
      <c r="E157" s="65" t="s">
        <v>131</v>
      </c>
      <c r="O157" s="47" t="str">
        <f t="shared" si="6"/>
        <v>Salzburg AG für Energie, Verkehr und Telekommunikation</v>
      </c>
      <c r="P157" s="47" t="str">
        <f t="shared" si="5"/>
        <v>14XSALZBURGAG-B8</v>
      </c>
    </row>
    <row r="158" spans="4:16" x14ac:dyDescent="0.25">
      <c r="D158" s="56" t="s">
        <v>284</v>
      </c>
      <c r="E158" s="65" t="s">
        <v>285</v>
      </c>
      <c r="O158" s="47" t="str">
        <f t="shared" si="6"/>
        <v>schlaustrom GmbH</v>
      </c>
      <c r="P158" s="47" t="str">
        <f t="shared" si="5"/>
        <v>14X----0000008-4</v>
      </c>
    </row>
    <row r="159" spans="4:16" x14ac:dyDescent="0.25">
      <c r="D159" s="56" t="s">
        <v>416</v>
      </c>
      <c r="E159" s="65" t="s">
        <v>417</v>
      </c>
      <c r="O159" s="47" t="str">
        <f t="shared" si="6"/>
        <v>Shell Energy Europe BV</v>
      </c>
      <c r="P159" s="47" t="str">
        <f t="shared" si="5"/>
        <v>21X000000001032S</v>
      </c>
    </row>
    <row r="160" spans="4:16" x14ac:dyDescent="0.25">
      <c r="D160" s="56" t="s">
        <v>132</v>
      </c>
      <c r="E160" s="65" t="s">
        <v>133</v>
      </c>
      <c r="O160" s="47" t="str">
        <f t="shared" si="6"/>
        <v>Shell Energy Europe ltd</v>
      </c>
      <c r="P160" s="47" t="str">
        <f t="shared" si="5"/>
        <v>11XSHELLTRADINGZ</v>
      </c>
    </row>
    <row r="161" spans="4:16" x14ac:dyDescent="0.25">
      <c r="D161" s="56" t="s">
        <v>286</v>
      </c>
      <c r="E161" s="65" t="s">
        <v>287</v>
      </c>
      <c r="O161" s="47" t="str">
        <f t="shared" si="6"/>
        <v>Slovenský plynárenský priemysel, a.s.</v>
      </c>
      <c r="P161" s="47" t="str">
        <f t="shared" ref="P161:P224" si="7">IF($D161="","",IF($E$7="Firmenname",E161,D161))</f>
        <v>24X-SPP-SK-123-5</v>
      </c>
    </row>
    <row r="162" spans="4:16" x14ac:dyDescent="0.25">
      <c r="D162" s="56" t="s">
        <v>288</v>
      </c>
      <c r="E162" s="65" t="s">
        <v>289</v>
      </c>
      <c r="O162" s="47" t="str">
        <f t="shared" si="6"/>
        <v>Sorgenia Trading S.p.A.</v>
      </c>
      <c r="P162" s="47" t="str">
        <f t="shared" si="7"/>
        <v>17X100A100I009IC</v>
      </c>
    </row>
    <row r="163" spans="4:16" x14ac:dyDescent="0.25">
      <c r="D163" s="56" t="s">
        <v>290</v>
      </c>
      <c r="E163" s="65" t="s">
        <v>291</v>
      </c>
      <c r="O163" s="47" t="str">
        <f t="shared" si="6"/>
        <v>Spigas s.r.l.</v>
      </c>
      <c r="P163" s="47" t="str">
        <f t="shared" si="7"/>
        <v>21X000000001073E</v>
      </c>
    </row>
    <row r="164" spans="4:16" x14ac:dyDescent="0.25">
      <c r="D164" s="56" t="s">
        <v>418</v>
      </c>
      <c r="E164" s="56" t="s">
        <v>419</v>
      </c>
      <c r="O164" s="47" t="str">
        <f t="shared" si="6"/>
        <v>Spotty Smart Energy Partner GmbH</v>
      </c>
      <c r="P164" s="47" t="str">
        <f t="shared" si="7"/>
        <v>AT902279</v>
      </c>
    </row>
    <row r="165" spans="4:16" x14ac:dyDescent="0.25">
      <c r="D165" s="56" t="s">
        <v>292</v>
      </c>
      <c r="E165" s="65" t="s">
        <v>293</v>
      </c>
      <c r="O165" s="47" t="str">
        <f t="shared" si="6"/>
        <v>Stadtbetriebe Steyr GmbH</v>
      </c>
      <c r="P165" s="47" t="str">
        <f t="shared" si="7"/>
        <v>25X-STADTBETRIER</v>
      </c>
    </row>
    <row r="166" spans="4:16" x14ac:dyDescent="0.25">
      <c r="D166" s="56" t="s">
        <v>420</v>
      </c>
      <c r="E166" s="65" t="s">
        <v>421</v>
      </c>
      <c r="O166" s="47" t="str">
        <f t="shared" si="6"/>
        <v>Stadtwerke Augsburg Energie GmbH</v>
      </c>
      <c r="P166" s="47" t="str">
        <f t="shared" si="7"/>
        <v>11XSWAUGSBURG--9</v>
      </c>
    </row>
    <row r="167" spans="4:16" x14ac:dyDescent="0.25">
      <c r="D167" s="56" t="s">
        <v>294</v>
      </c>
      <c r="E167" s="65" t="s">
        <v>295</v>
      </c>
      <c r="O167" s="47" t="str">
        <f t="shared" si="6"/>
        <v>Stadtwerke Bietigheim-Bissingen GmbH</v>
      </c>
      <c r="P167" s="47" t="str">
        <f t="shared" si="7"/>
        <v>11YW1-BIEBI-INTF</v>
      </c>
    </row>
    <row r="168" spans="4:16" x14ac:dyDescent="0.25">
      <c r="D168" s="56" t="s">
        <v>296</v>
      </c>
      <c r="E168" s="56" t="s">
        <v>297</v>
      </c>
      <c r="O168" s="47" t="str">
        <f t="shared" si="6"/>
        <v>Stadtwerke Bregenz GmbH</v>
      </c>
      <c r="P168" s="47" t="str">
        <f t="shared" si="7"/>
        <v>AT645019</v>
      </c>
    </row>
    <row r="169" spans="4:16" x14ac:dyDescent="0.25">
      <c r="D169" s="56" t="s">
        <v>298</v>
      </c>
      <c r="E169" s="65" t="s">
        <v>299</v>
      </c>
      <c r="O169" s="47" t="str">
        <f t="shared" si="6"/>
        <v>Stadtwerke Kapfenberg GmbH</v>
      </c>
      <c r="P169" s="47" t="str">
        <f t="shared" si="7"/>
        <v>14XKAPFENBERG-LK</v>
      </c>
    </row>
    <row r="170" spans="4:16" x14ac:dyDescent="0.25">
      <c r="D170" s="56" t="s">
        <v>453</v>
      </c>
      <c r="E170" s="56" t="s">
        <v>454</v>
      </c>
      <c r="O170" s="47" t="str">
        <f t="shared" si="6"/>
        <v>Stadtwerke Klagenfurt AG</v>
      </c>
      <c r="P170" s="47" t="str">
        <f t="shared" si="7"/>
        <v>AT902299</v>
      </c>
    </row>
    <row r="171" spans="4:16" x14ac:dyDescent="0.25">
      <c r="D171" s="56" t="s">
        <v>300</v>
      </c>
      <c r="E171" s="56" t="s">
        <v>301</v>
      </c>
      <c r="O171" s="47" t="str">
        <f t="shared" si="6"/>
        <v>Stadtwerke Leoben</v>
      </c>
      <c r="P171" s="47" t="str">
        <f t="shared" si="7"/>
        <v>AT900299</v>
      </c>
    </row>
    <row r="172" spans="4:16" x14ac:dyDescent="0.25">
      <c r="D172" s="56" t="s">
        <v>302</v>
      </c>
      <c r="E172" s="65" t="s">
        <v>303</v>
      </c>
      <c r="O172" s="47" t="str">
        <f t="shared" si="6"/>
        <v>Sturm Energie GmbH</v>
      </c>
      <c r="P172" s="47" t="str">
        <f t="shared" si="7"/>
        <v>14YSTURMENERGIE1</v>
      </c>
    </row>
    <row r="173" spans="4:16" x14ac:dyDescent="0.25">
      <c r="D173" s="56" t="s">
        <v>304</v>
      </c>
      <c r="E173" s="65" t="s">
        <v>305</v>
      </c>
      <c r="O173" s="47" t="str">
        <f t="shared" si="6"/>
        <v>Südwestdeutsche Stromhandels GmbH</v>
      </c>
      <c r="P173" s="47" t="str">
        <f t="shared" si="7"/>
        <v>11XSUEDWESTSTRO8</v>
      </c>
    </row>
    <row r="174" spans="4:16" x14ac:dyDescent="0.25">
      <c r="D174" s="56" t="s">
        <v>306</v>
      </c>
      <c r="E174" s="65" t="s">
        <v>307</v>
      </c>
      <c r="O174" s="47" t="str">
        <f t="shared" si="6"/>
        <v>SWITCH Energievertriebsgesellschaft mbH</v>
      </c>
      <c r="P174" s="47" t="str">
        <f t="shared" si="7"/>
        <v>14XSWITCH-GMBH0J</v>
      </c>
    </row>
    <row r="175" spans="4:16" x14ac:dyDescent="0.25">
      <c r="D175" s="56" t="s">
        <v>308</v>
      </c>
      <c r="E175" s="65" t="s">
        <v>309</v>
      </c>
      <c r="O175" s="47" t="str">
        <f t="shared" si="6"/>
        <v>TERAWATT International Stromhandelsgesellschaft m.b.H</v>
      </c>
      <c r="P175" s="47" t="str">
        <f t="shared" si="7"/>
        <v>14XTERAWATT000BA</v>
      </c>
    </row>
    <row r="176" spans="4:16" x14ac:dyDescent="0.25">
      <c r="D176" s="56" t="s">
        <v>310</v>
      </c>
      <c r="E176" s="65" t="s">
        <v>311</v>
      </c>
      <c r="O176" s="47" t="str">
        <f t="shared" si="6"/>
        <v>TIGAS Erdgas Tirol GmbH</v>
      </c>
      <c r="P176" s="47" t="str">
        <f t="shared" si="7"/>
        <v>25X-TIGAS-ERDGAG</v>
      </c>
    </row>
    <row r="177" spans="4:16" x14ac:dyDescent="0.25">
      <c r="D177" s="56" t="s">
        <v>422</v>
      </c>
      <c r="E177" s="65" t="s">
        <v>423</v>
      </c>
      <c r="O177" s="47" t="str">
        <f t="shared" si="6"/>
        <v>Tinmar Energy SA</v>
      </c>
      <c r="P177" s="47" t="str">
        <f t="shared" si="7"/>
        <v>30XROTINMAREN--M</v>
      </c>
    </row>
    <row r="178" spans="4:16" x14ac:dyDescent="0.25">
      <c r="D178" s="56" t="s">
        <v>312</v>
      </c>
      <c r="E178" s="65" t="s">
        <v>313</v>
      </c>
      <c r="O178" s="47" t="str">
        <f t="shared" si="6"/>
        <v>TopEnergy Service GmbH</v>
      </c>
      <c r="P178" s="47" t="str">
        <f t="shared" si="7"/>
        <v>14XTOPENERGY-XX0</v>
      </c>
    </row>
    <row r="179" spans="4:16" x14ac:dyDescent="0.25">
      <c r="D179" s="56" t="s">
        <v>314</v>
      </c>
      <c r="E179" s="65" t="s">
        <v>315</v>
      </c>
      <c r="O179" s="47" t="str">
        <f t="shared" si="6"/>
        <v>Total Gas &amp; Power Limited</v>
      </c>
      <c r="P179" s="47" t="str">
        <f t="shared" si="7"/>
        <v>11XTOTAL-------8</v>
      </c>
    </row>
    <row r="180" spans="4:16" x14ac:dyDescent="0.25">
      <c r="D180" s="56" t="s">
        <v>384</v>
      </c>
      <c r="E180" s="65" t="s">
        <v>385</v>
      </c>
      <c r="O180" s="47" t="str">
        <f t="shared" si="6"/>
        <v>Trafigura Trading (Europe) Sàrl</v>
      </c>
      <c r="P180" s="47" t="str">
        <f t="shared" si="7"/>
        <v>12X-0000001967-3</v>
      </c>
    </row>
    <row r="181" spans="4:16" x14ac:dyDescent="0.25">
      <c r="D181" s="56" t="s">
        <v>316</v>
      </c>
      <c r="E181" s="65" t="s">
        <v>317</v>
      </c>
      <c r="O181" s="47" t="str">
        <f t="shared" si="6"/>
        <v>Trans Austria Gasleitung GmbH</v>
      </c>
      <c r="P181" s="47" t="str">
        <f t="shared" si="7"/>
        <v>21X-AT-C-A0A0A-B</v>
      </c>
    </row>
    <row r="182" spans="4:16" x14ac:dyDescent="0.25">
      <c r="D182" s="56" t="s">
        <v>56</v>
      </c>
      <c r="E182" s="65" t="s">
        <v>85</v>
      </c>
      <c r="O182" s="47" t="str">
        <f t="shared" si="6"/>
        <v>Uniper Energy Storage GmbH</v>
      </c>
      <c r="P182" s="47" t="str">
        <f t="shared" si="7"/>
        <v>21X000000001127H</v>
      </c>
    </row>
    <row r="183" spans="4:16" x14ac:dyDescent="0.25">
      <c r="D183" s="56" t="s">
        <v>318</v>
      </c>
      <c r="E183" s="65" t="s">
        <v>319</v>
      </c>
      <c r="O183" s="47" t="str">
        <f t="shared" si="6"/>
        <v>Uniper Global Commodities SE</v>
      </c>
      <c r="P183" s="47" t="str">
        <f t="shared" si="7"/>
        <v>11XEON-H-------8</v>
      </c>
    </row>
    <row r="184" spans="4:16" x14ac:dyDescent="0.25">
      <c r="D184" s="56" t="s">
        <v>320</v>
      </c>
      <c r="E184" s="65" t="s">
        <v>321</v>
      </c>
      <c r="O184" s="47" t="str">
        <f t="shared" si="6"/>
        <v>Utilità S.p.A.</v>
      </c>
      <c r="P184" s="47" t="str">
        <f t="shared" si="7"/>
        <v>26X00000012091-Q</v>
      </c>
    </row>
    <row r="185" spans="4:16" x14ac:dyDescent="0.25">
      <c r="D185" s="56" t="s">
        <v>135</v>
      </c>
      <c r="E185" s="65" t="s">
        <v>136</v>
      </c>
      <c r="O185" s="47" t="str">
        <f t="shared" si="6"/>
        <v>Vattenfall Energy Trading GmbH</v>
      </c>
      <c r="P185" s="47" t="str">
        <f t="shared" si="7"/>
        <v>11XVE-TRADING--X</v>
      </c>
    </row>
    <row r="186" spans="4:16" x14ac:dyDescent="0.25">
      <c r="D186" s="56" t="s">
        <v>322</v>
      </c>
      <c r="E186" s="65" t="s">
        <v>323</v>
      </c>
      <c r="O186" s="47" t="str">
        <f t="shared" si="6"/>
        <v>VERBUND AG</v>
      </c>
      <c r="P186" s="47" t="str">
        <f t="shared" si="7"/>
        <v>13X-APC--------I</v>
      </c>
    </row>
    <row r="187" spans="4:16" x14ac:dyDescent="0.25">
      <c r="D187" s="56" t="s">
        <v>455</v>
      </c>
      <c r="E187" s="65" t="s">
        <v>137</v>
      </c>
      <c r="O187" s="47" t="str">
        <f t="shared" si="6"/>
        <v>VERBUND Energy4Business GmbH</v>
      </c>
      <c r="P187" s="47" t="str">
        <f t="shared" si="7"/>
        <v>13XVERBUND1234-P</v>
      </c>
    </row>
    <row r="188" spans="4:16" x14ac:dyDescent="0.25">
      <c r="D188" s="56" t="s">
        <v>324</v>
      </c>
      <c r="E188" s="65" t="s">
        <v>325</v>
      </c>
      <c r="O188" s="47" t="str">
        <f t="shared" si="6"/>
        <v>Verbund Thermal Power Gmbh &amp; Co KG in Liqu.</v>
      </c>
      <c r="P188" s="47" t="str">
        <f t="shared" si="7"/>
        <v>25X-VERBUNDTHERI</v>
      </c>
    </row>
    <row r="189" spans="4:16" x14ac:dyDescent="0.25">
      <c r="D189" s="56" t="s">
        <v>326</v>
      </c>
      <c r="E189" s="65" t="s">
        <v>386</v>
      </c>
      <c r="O189" s="47" t="str">
        <f t="shared" si="6"/>
        <v>Vitalis Handels GmbH</v>
      </c>
      <c r="P189" s="47" t="str">
        <f t="shared" si="7"/>
        <v>14X-VITALIS----1</v>
      </c>
    </row>
    <row r="190" spans="4:16" x14ac:dyDescent="0.25">
      <c r="D190" s="56" t="s">
        <v>138</v>
      </c>
      <c r="E190" s="65" t="s">
        <v>139</v>
      </c>
      <c r="O190" s="47" t="str">
        <f t="shared" si="6"/>
        <v>Vitol SA</v>
      </c>
      <c r="P190" s="47" t="str">
        <f t="shared" si="7"/>
        <v>23XVITOLSA-----3</v>
      </c>
    </row>
    <row r="191" spans="4:16" x14ac:dyDescent="0.25">
      <c r="D191" s="56" t="s">
        <v>328</v>
      </c>
      <c r="E191" s="65" t="s">
        <v>456</v>
      </c>
      <c r="O191" s="47" t="str">
        <f t="shared" si="6"/>
        <v>VNG Austria GmbH</v>
      </c>
      <c r="P191" s="47" t="str">
        <f t="shared" si="7"/>
        <v>25X-VNGAUSTRIAGL</v>
      </c>
    </row>
    <row r="192" spans="4:16" x14ac:dyDescent="0.25">
      <c r="D192" s="56" t="s">
        <v>387</v>
      </c>
      <c r="E192" s="65" t="s">
        <v>327</v>
      </c>
      <c r="O192" s="47" t="str">
        <f t="shared" si="6"/>
        <v>VNG Handel &amp; Vertrieb GmbH</v>
      </c>
      <c r="P192" s="47" t="str">
        <f t="shared" si="7"/>
        <v>23XVNGAG-------P</v>
      </c>
    </row>
    <row r="193" spans="4:16" x14ac:dyDescent="0.25">
      <c r="D193" s="56" t="s">
        <v>329</v>
      </c>
      <c r="E193" s="65" t="s">
        <v>330</v>
      </c>
      <c r="O193" s="47" t="str">
        <f t="shared" si="6"/>
        <v>Voestalpine Rohstoffbeschaffungs GmbH</v>
      </c>
      <c r="P193" s="47" t="str">
        <f t="shared" si="7"/>
        <v>25X-VOESTALPINEP</v>
      </c>
    </row>
    <row r="194" spans="4:16" x14ac:dyDescent="0.25">
      <c r="D194" s="56" t="s">
        <v>388</v>
      </c>
      <c r="E194" s="65" t="s">
        <v>389</v>
      </c>
      <c r="O194" s="47" t="str">
        <f t="shared" si="6"/>
        <v>WIEE Hungary Kft.</v>
      </c>
      <c r="P194" s="47" t="str">
        <f t="shared" si="7"/>
        <v>39XWIEEHUNGARIAQ</v>
      </c>
    </row>
    <row r="195" spans="4:16" x14ac:dyDescent="0.25">
      <c r="D195" s="56" t="s">
        <v>75</v>
      </c>
      <c r="E195" s="65" t="s">
        <v>140</v>
      </c>
      <c r="O195" s="47" t="str">
        <f t="shared" si="6"/>
        <v>Wien Energie GmbH</v>
      </c>
      <c r="P195" s="47" t="str">
        <f t="shared" si="7"/>
        <v>25X-WIENENERGIEN</v>
      </c>
    </row>
    <row r="196" spans="4:16" x14ac:dyDescent="0.25">
      <c r="D196" s="56" t="s">
        <v>332</v>
      </c>
      <c r="E196" s="65" t="s">
        <v>333</v>
      </c>
      <c r="O196" s="47" t="str">
        <f t="shared" si="6"/>
        <v>WIEN ENERGIE Vertrieb GmbH &amp; Co KG</v>
      </c>
      <c r="P196" s="47" t="str">
        <f t="shared" si="7"/>
        <v>14XWIENSTR-ENER0</v>
      </c>
    </row>
    <row r="197" spans="4:16" x14ac:dyDescent="0.25">
      <c r="D197" s="56" t="s">
        <v>76</v>
      </c>
      <c r="E197" s="65" t="s">
        <v>141</v>
      </c>
      <c r="O197" s="47" t="str">
        <f t="shared" si="6"/>
        <v>WINGAS GmbH</v>
      </c>
      <c r="P197" s="47" t="str">
        <f t="shared" si="7"/>
        <v>23XWINGASGMBH--Y</v>
      </c>
    </row>
    <row r="198" spans="4:16" x14ac:dyDescent="0.25">
      <c r="D198" s="56" t="s">
        <v>334</v>
      </c>
      <c r="E198" s="65" t="s">
        <v>335</v>
      </c>
      <c r="O198" s="47" t="str">
        <f t="shared" si="6"/>
        <v>Worldenergy SA</v>
      </c>
      <c r="P198" s="47" t="str">
        <f t="shared" si="7"/>
        <v>25X-WORLDENERGYY</v>
      </c>
    </row>
    <row r="199" spans="4:16" x14ac:dyDescent="0.25">
      <c r="D199" s="56" t="s">
        <v>457</v>
      </c>
      <c r="E199" s="65" t="s">
        <v>458</v>
      </c>
      <c r="O199" s="47" t="str">
        <f t="shared" si="6"/>
        <v>ZSE Energia, a.s.</v>
      </c>
      <c r="P199" s="47" t="str">
        <f t="shared" si="7"/>
        <v>24XZSE---------Z</v>
      </c>
    </row>
    <row r="200" spans="4:16" x14ac:dyDescent="0.25">
      <c r="D200" s="56"/>
      <c r="E200" s="56"/>
      <c r="O200" s="47" t="str">
        <f t="shared" si="6"/>
        <v/>
      </c>
      <c r="P200" s="47" t="str">
        <f t="shared" si="7"/>
        <v/>
      </c>
    </row>
    <row r="201" spans="4:16" x14ac:dyDescent="0.25">
      <c r="D201" s="56"/>
      <c r="E201" s="56"/>
      <c r="O201" s="47" t="str">
        <f t="shared" si="6"/>
        <v/>
      </c>
      <c r="P201" s="47" t="str">
        <f t="shared" si="7"/>
        <v/>
      </c>
    </row>
    <row r="202" spans="4:16" x14ac:dyDescent="0.25">
      <c r="D202" s="56"/>
      <c r="E202" s="56"/>
      <c r="O202" s="47" t="str">
        <f t="shared" si="6"/>
        <v/>
      </c>
      <c r="P202" s="47" t="str">
        <f t="shared" si="7"/>
        <v/>
      </c>
    </row>
    <row r="203" spans="4:16" x14ac:dyDescent="0.25">
      <c r="D203" s="56"/>
      <c r="E203" s="56"/>
      <c r="O203" s="47" t="str">
        <f t="shared" si="6"/>
        <v/>
      </c>
      <c r="P203" s="47" t="str">
        <f t="shared" si="7"/>
        <v/>
      </c>
    </row>
    <row r="204" spans="4:16" x14ac:dyDescent="0.25">
      <c r="D204" s="56"/>
      <c r="E204" s="56"/>
      <c r="O204" s="47" t="str">
        <f t="shared" si="6"/>
        <v/>
      </c>
      <c r="P204" s="47" t="str">
        <f t="shared" si="7"/>
        <v/>
      </c>
    </row>
    <row r="205" spans="4:16" x14ac:dyDescent="0.25">
      <c r="D205" s="56"/>
      <c r="E205" s="56"/>
      <c r="O205" s="47" t="str">
        <f t="shared" si="6"/>
        <v/>
      </c>
      <c r="P205" s="47" t="str">
        <f t="shared" si="7"/>
        <v/>
      </c>
    </row>
    <row r="206" spans="4:16" x14ac:dyDescent="0.25">
      <c r="D206" s="56"/>
      <c r="E206" s="56"/>
      <c r="O206" s="47" t="str">
        <f t="shared" si="6"/>
        <v/>
      </c>
      <c r="P206" s="47" t="str">
        <f t="shared" si="7"/>
        <v/>
      </c>
    </row>
    <row r="207" spans="4:16" x14ac:dyDescent="0.25">
      <c r="D207" s="56"/>
      <c r="E207" s="56"/>
      <c r="O207" s="47" t="str">
        <f t="shared" si="6"/>
        <v/>
      </c>
      <c r="P207" s="47" t="str">
        <f t="shared" si="7"/>
        <v/>
      </c>
    </row>
    <row r="208" spans="4:16" x14ac:dyDescent="0.25">
      <c r="D208" s="56"/>
      <c r="E208" s="56"/>
      <c r="O208" s="47" t="str">
        <f t="shared" si="6"/>
        <v/>
      </c>
      <c r="P208" s="47" t="str">
        <f t="shared" si="7"/>
        <v/>
      </c>
    </row>
    <row r="209" spans="4:16" x14ac:dyDescent="0.25">
      <c r="D209" s="56"/>
      <c r="E209" s="56"/>
      <c r="O209" s="47" t="str">
        <f t="shared" si="6"/>
        <v/>
      </c>
      <c r="P209" s="47" t="str">
        <f t="shared" si="7"/>
        <v/>
      </c>
    </row>
    <row r="210" spans="4:16" x14ac:dyDescent="0.25">
      <c r="D210" s="56"/>
      <c r="E210" s="56"/>
      <c r="O210" s="47" t="str">
        <f t="shared" si="6"/>
        <v/>
      </c>
      <c r="P210" s="47" t="str">
        <f t="shared" si="7"/>
        <v/>
      </c>
    </row>
    <row r="211" spans="4:16" x14ac:dyDescent="0.25">
      <c r="D211" s="56"/>
      <c r="E211" s="56"/>
      <c r="O211" s="47" t="str">
        <f t="shared" si="6"/>
        <v/>
      </c>
      <c r="P211" s="47" t="str">
        <f t="shared" si="7"/>
        <v/>
      </c>
    </row>
    <row r="212" spans="4:16" x14ac:dyDescent="0.25">
      <c r="D212" s="56"/>
      <c r="E212" s="56"/>
      <c r="O212" s="47" t="str">
        <f t="shared" si="6"/>
        <v/>
      </c>
      <c r="P212" s="47" t="str">
        <f t="shared" si="7"/>
        <v/>
      </c>
    </row>
    <row r="213" spans="4:16" x14ac:dyDescent="0.25">
      <c r="D213" s="56"/>
      <c r="E213" s="56"/>
      <c r="O213" s="47" t="str">
        <f t="shared" si="6"/>
        <v/>
      </c>
      <c r="P213" s="47" t="str">
        <f t="shared" si="7"/>
        <v/>
      </c>
    </row>
    <row r="214" spans="4:16" x14ac:dyDescent="0.25">
      <c r="D214" s="56"/>
      <c r="E214" s="56"/>
      <c r="O214" s="47" t="str">
        <f t="shared" ref="O214:O250" si="8">IF($D214="","",IF($E$7="Firmenname",D214,E214))</f>
        <v/>
      </c>
      <c r="P214" s="47" t="str">
        <f t="shared" si="7"/>
        <v/>
      </c>
    </row>
    <row r="215" spans="4:16" x14ac:dyDescent="0.25">
      <c r="D215" s="56"/>
      <c r="E215" s="56"/>
      <c r="O215" s="47" t="str">
        <f t="shared" si="8"/>
        <v/>
      </c>
      <c r="P215" s="47" t="str">
        <f t="shared" si="7"/>
        <v/>
      </c>
    </row>
    <row r="216" spans="4:16" x14ac:dyDescent="0.25">
      <c r="D216" s="56"/>
      <c r="E216" s="56"/>
      <c r="O216" s="47" t="str">
        <f t="shared" si="8"/>
        <v/>
      </c>
      <c r="P216" s="47" t="str">
        <f t="shared" si="7"/>
        <v/>
      </c>
    </row>
    <row r="217" spans="4:16" x14ac:dyDescent="0.25">
      <c r="D217" s="56"/>
      <c r="E217" s="56"/>
      <c r="O217" s="47" t="str">
        <f t="shared" si="8"/>
        <v/>
      </c>
      <c r="P217" s="47" t="str">
        <f t="shared" si="7"/>
        <v/>
      </c>
    </row>
    <row r="218" spans="4:16" x14ac:dyDescent="0.25">
      <c r="D218" s="56"/>
      <c r="E218" s="56"/>
      <c r="O218" s="47" t="str">
        <f t="shared" si="8"/>
        <v/>
      </c>
      <c r="P218" s="47" t="str">
        <f t="shared" si="7"/>
        <v/>
      </c>
    </row>
    <row r="219" spans="4:16" x14ac:dyDescent="0.25">
      <c r="D219" s="56"/>
      <c r="E219" s="56"/>
      <c r="O219" s="47" t="str">
        <f t="shared" si="8"/>
        <v/>
      </c>
      <c r="P219" s="47" t="str">
        <f t="shared" si="7"/>
        <v/>
      </c>
    </row>
    <row r="220" spans="4:16" x14ac:dyDescent="0.25">
      <c r="D220" s="56"/>
      <c r="E220" s="56"/>
      <c r="O220" s="47" t="str">
        <f t="shared" si="8"/>
        <v/>
      </c>
      <c r="P220" s="47" t="str">
        <f t="shared" si="7"/>
        <v/>
      </c>
    </row>
    <row r="221" spans="4:16" x14ac:dyDescent="0.25">
      <c r="D221" s="56"/>
      <c r="E221" s="56"/>
      <c r="O221" s="47" t="str">
        <f t="shared" si="8"/>
        <v/>
      </c>
      <c r="P221" s="47" t="str">
        <f t="shared" si="7"/>
        <v/>
      </c>
    </row>
    <row r="222" spans="4:16" x14ac:dyDescent="0.25">
      <c r="D222" s="56"/>
      <c r="E222" s="56"/>
      <c r="O222" s="47" t="str">
        <f t="shared" si="8"/>
        <v/>
      </c>
      <c r="P222" s="47" t="str">
        <f t="shared" si="7"/>
        <v/>
      </c>
    </row>
    <row r="223" spans="4:16" x14ac:dyDescent="0.25">
      <c r="D223" s="56"/>
      <c r="E223" s="56"/>
      <c r="O223" s="47" t="str">
        <f t="shared" si="8"/>
        <v/>
      </c>
      <c r="P223" s="47" t="str">
        <f t="shared" si="7"/>
        <v/>
      </c>
    </row>
    <row r="224" spans="4:16" x14ac:dyDescent="0.25">
      <c r="D224" s="56"/>
      <c r="E224" s="56"/>
      <c r="O224" s="47" t="str">
        <f t="shared" si="8"/>
        <v/>
      </c>
      <c r="P224" s="47" t="str">
        <f t="shared" si="7"/>
        <v/>
      </c>
    </row>
    <row r="225" spans="4:16" x14ac:dyDescent="0.25">
      <c r="D225" s="56"/>
      <c r="E225" s="56"/>
      <c r="O225" s="47" t="str">
        <f t="shared" si="8"/>
        <v/>
      </c>
      <c r="P225" s="47" t="str">
        <f t="shared" ref="P225:P250" si="9">IF($D225="","",IF($E$7="Firmenname",E225,D225))</f>
        <v/>
      </c>
    </row>
    <row r="226" spans="4:16" x14ac:dyDescent="0.25">
      <c r="D226" s="56"/>
      <c r="E226" s="56"/>
      <c r="O226" s="47" t="str">
        <f t="shared" si="8"/>
        <v/>
      </c>
      <c r="P226" s="47" t="str">
        <f t="shared" si="9"/>
        <v/>
      </c>
    </row>
    <row r="227" spans="4:16" x14ac:dyDescent="0.25">
      <c r="D227" s="56"/>
      <c r="E227" s="56"/>
      <c r="O227" s="47" t="str">
        <f t="shared" si="8"/>
        <v/>
      </c>
      <c r="P227" s="47" t="str">
        <f t="shared" si="9"/>
        <v/>
      </c>
    </row>
    <row r="228" spans="4:16" x14ac:dyDescent="0.25">
      <c r="D228" s="56"/>
      <c r="E228" s="56"/>
      <c r="O228" s="47" t="str">
        <f t="shared" si="8"/>
        <v/>
      </c>
      <c r="P228" s="47" t="str">
        <f t="shared" si="9"/>
        <v/>
      </c>
    </row>
    <row r="229" spans="4:16" x14ac:dyDescent="0.25">
      <c r="D229" s="56"/>
      <c r="E229" s="56"/>
      <c r="O229" s="47" t="str">
        <f t="shared" si="8"/>
        <v/>
      </c>
      <c r="P229" s="47" t="str">
        <f t="shared" si="9"/>
        <v/>
      </c>
    </row>
    <row r="230" spans="4:16" x14ac:dyDescent="0.25">
      <c r="D230" s="56"/>
      <c r="E230" s="56"/>
      <c r="O230" s="47" t="str">
        <f t="shared" si="8"/>
        <v/>
      </c>
      <c r="P230" s="47" t="str">
        <f t="shared" si="9"/>
        <v/>
      </c>
    </row>
    <row r="231" spans="4:16" x14ac:dyDescent="0.25">
      <c r="D231" s="56"/>
      <c r="E231" s="56"/>
      <c r="O231" s="47" t="str">
        <f t="shared" si="8"/>
        <v/>
      </c>
      <c r="P231" s="47" t="str">
        <f t="shared" si="9"/>
        <v/>
      </c>
    </row>
    <row r="232" spans="4:16" x14ac:dyDescent="0.25">
      <c r="D232" s="56"/>
      <c r="E232" s="56"/>
      <c r="O232" s="47" t="str">
        <f t="shared" si="8"/>
        <v/>
      </c>
      <c r="P232" s="47" t="str">
        <f t="shared" si="9"/>
        <v/>
      </c>
    </row>
    <row r="233" spans="4:16" x14ac:dyDescent="0.25">
      <c r="D233" s="56"/>
      <c r="E233" s="56"/>
      <c r="O233" s="47" t="str">
        <f t="shared" si="8"/>
        <v/>
      </c>
      <c r="P233" s="47" t="str">
        <f t="shared" si="9"/>
        <v/>
      </c>
    </row>
    <row r="234" spans="4:16" x14ac:dyDescent="0.25">
      <c r="D234" s="56"/>
      <c r="E234" s="56"/>
      <c r="O234" s="47" t="str">
        <f t="shared" si="8"/>
        <v/>
      </c>
      <c r="P234" s="47" t="str">
        <f t="shared" si="9"/>
        <v/>
      </c>
    </row>
    <row r="235" spans="4:16" x14ac:dyDescent="0.25">
      <c r="D235" s="56"/>
      <c r="E235" s="56"/>
      <c r="O235" s="47" t="str">
        <f t="shared" si="8"/>
        <v/>
      </c>
      <c r="P235" s="47" t="str">
        <f t="shared" si="9"/>
        <v/>
      </c>
    </row>
    <row r="236" spans="4:16" x14ac:dyDescent="0.25">
      <c r="D236" s="56"/>
      <c r="E236" s="56"/>
      <c r="O236" s="47" t="str">
        <f t="shared" si="8"/>
        <v/>
      </c>
      <c r="P236" s="47" t="str">
        <f t="shared" si="9"/>
        <v/>
      </c>
    </row>
    <row r="237" spans="4:16" x14ac:dyDescent="0.25">
      <c r="D237" s="56"/>
      <c r="E237" s="56"/>
      <c r="O237" s="47" t="str">
        <f t="shared" si="8"/>
        <v/>
      </c>
      <c r="P237" s="47" t="str">
        <f t="shared" si="9"/>
        <v/>
      </c>
    </row>
    <row r="238" spans="4:16" x14ac:dyDescent="0.25">
      <c r="D238" s="56"/>
      <c r="E238" s="56"/>
      <c r="O238" s="47" t="str">
        <f t="shared" si="8"/>
        <v/>
      </c>
      <c r="P238" s="47" t="str">
        <f t="shared" si="9"/>
        <v/>
      </c>
    </row>
    <row r="239" spans="4:16" x14ac:dyDescent="0.25">
      <c r="D239" s="56"/>
      <c r="E239" s="56"/>
      <c r="O239" s="47" t="str">
        <f t="shared" si="8"/>
        <v/>
      </c>
      <c r="P239" s="47" t="str">
        <f t="shared" si="9"/>
        <v/>
      </c>
    </row>
    <row r="240" spans="4:16" x14ac:dyDescent="0.25">
      <c r="D240" s="56"/>
      <c r="E240" s="56"/>
      <c r="O240" s="47" t="str">
        <f t="shared" si="8"/>
        <v/>
      </c>
      <c r="P240" s="47" t="str">
        <f t="shared" si="9"/>
        <v/>
      </c>
    </row>
    <row r="241" spans="4:16" x14ac:dyDescent="0.25">
      <c r="D241" s="56"/>
      <c r="E241" s="56"/>
      <c r="O241" s="47" t="str">
        <f t="shared" si="8"/>
        <v/>
      </c>
      <c r="P241" s="47" t="str">
        <f t="shared" si="9"/>
        <v/>
      </c>
    </row>
    <row r="242" spans="4:16" x14ac:dyDescent="0.25">
      <c r="D242" s="56"/>
      <c r="E242" s="56"/>
      <c r="O242" s="47" t="str">
        <f t="shared" si="8"/>
        <v/>
      </c>
      <c r="P242" s="47" t="str">
        <f t="shared" si="9"/>
        <v/>
      </c>
    </row>
    <row r="243" spans="4:16" x14ac:dyDescent="0.25">
      <c r="D243" s="56"/>
      <c r="E243" s="56"/>
      <c r="O243" s="47" t="str">
        <f t="shared" si="8"/>
        <v/>
      </c>
      <c r="P243" s="47" t="str">
        <f t="shared" si="9"/>
        <v/>
      </c>
    </row>
    <row r="244" spans="4:16" x14ac:dyDescent="0.25">
      <c r="D244" s="56"/>
      <c r="E244" s="56"/>
      <c r="O244" s="47" t="str">
        <f t="shared" si="8"/>
        <v/>
      </c>
      <c r="P244" s="47" t="str">
        <f t="shared" si="9"/>
        <v/>
      </c>
    </row>
    <row r="245" spans="4:16" x14ac:dyDescent="0.25">
      <c r="D245" s="56"/>
      <c r="E245" s="56"/>
      <c r="O245" s="47" t="str">
        <f t="shared" si="8"/>
        <v/>
      </c>
      <c r="P245" s="47" t="str">
        <f t="shared" si="9"/>
        <v/>
      </c>
    </row>
    <row r="246" spans="4:16" x14ac:dyDescent="0.25">
      <c r="D246" s="56"/>
      <c r="E246" s="56"/>
      <c r="O246" s="47" t="str">
        <f t="shared" si="8"/>
        <v/>
      </c>
      <c r="P246" s="47" t="str">
        <f t="shared" si="9"/>
        <v/>
      </c>
    </row>
    <row r="247" spans="4:16" x14ac:dyDescent="0.25">
      <c r="D247" s="56"/>
      <c r="E247" s="56"/>
      <c r="O247" s="47" t="str">
        <f t="shared" si="8"/>
        <v/>
      </c>
      <c r="P247" s="47" t="str">
        <f t="shared" si="9"/>
        <v/>
      </c>
    </row>
    <row r="248" spans="4:16" x14ac:dyDescent="0.25">
      <c r="D248" s="56"/>
      <c r="E248" s="56"/>
      <c r="O248" s="47" t="str">
        <f t="shared" si="8"/>
        <v/>
      </c>
      <c r="P248" s="47" t="str">
        <f t="shared" si="9"/>
        <v/>
      </c>
    </row>
    <row r="249" spans="4:16" x14ac:dyDescent="0.25">
      <c r="D249" s="56"/>
      <c r="E249" s="56"/>
      <c r="O249" s="47" t="str">
        <f t="shared" si="8"/>
        <v/>
      </c>
      <c r="P249" s="47" t="str">
        <f t="shared" si="9"/>
        <v/>
      </c>
    </row>
    <row r="250" spans="4:16" x14ac:dyDescent="0.25">
      <c r="D250" s="56"/>
      <c r="E250" s="56"/>
      <c r="O250" s="47" t="str">
        <f t="shared" si="8"/>
        <v/>
      </c>
      <c r="P250" s="47" t="str">
        <f t="shared" si="9"/>
        <v/>
      </c>
    </row>
  </sheetData>
  <sheetProtection algorithmName="SHA-512" hashValue="y3gBaMdh7c2Ph3u7SL0KyUXcF2bLNPw72+tEz8yP6U4G2i6PJQw71bXwLFXmPbxkglhQIIQ9YFpgva7rcLLemg==" saltValue="zeTxKcUmWMntVAqfCtIp8g==" spinCount="100000" sheet="1" objects="1" scenarios="1" formatCells="0" formatColumns="0" formatRows="0"/>
  <sortState xmlns:xlrd2="http://schemas.microsoft.com/office/spreadsheetml/2017/richdata2" ref="R10:S17">
    <sortCondition ref="R10:R17"/>
  </sortState>
  <mergeCells count="8">
    <mergeCell ref="K9:K10"/>
    <mergeCell ref="D5:E6"/>
    <mergeCell ref="A9:A10"/>
    <mergeCell ref="B9:B10"/>
    <mergeCell ref="G9:G10"/>
    <mergeCell ref="I9:I10"/>
    <mergeCell ref="D9:D10"/>
    <mergeCell ref="E9:E10"/>
  </mergeCells>
  <dataValidations count="1">
    <dataValidation type="list" allowBlank="1" showInputMessage="1" showErrorMessage="1" error="Nur Listeneinträge!" promptTitle="Auswahliste!" prompt="Zur eindeutigen Kennzeichnung der Versorger können der jeweilige Firmenname oder die EIC-Nummer ausgewählt werden (default-mäßig ist der Firmenname eingestellt)." sqref="E7" xr:uid="{00000000-0002-0000-0600-000000000000}">
      <formula1>"EIC-Nummer,Firmenname"</formula1>
    </dataValidation>
  </dataValidations>
  <pageMargins left="0.78740157499999996" right="0.78740157499999996" top="0.984251969" bottom="0.984251969" header="0.4921259845" footer="0.49212598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U</vt:lpstr>
      <vt:lpstr>TT_Sp</vt:lpstr>
      <vt:lpstr>JJ_SpAnl</vt:lpstr>
      <vt:lpstr>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2013-12-19T09:17:34Z</dcterms:created>
  <dcterms:modified xsi:type="dcterms:W3CDTF">2022-12-19T14:25:35Z</dcterms:modified>
</cp:coreProperties>
</file>